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vod\U_Rahimov\"/>
    </mc:Choice>
  </mc:AlternateContent>
  <bookViews>
    <workbookView xWindow="0" yWindow="0" windowWidth="28800" windowHeight="11805" activeTab="6"/>
  </bookViews>
  <sheets>
    <sheet name="Даромад" sheetId="5" r:id="rId1"/>
    <sheet name="даромад худуд" sheetId="6" r:id="rId2"/>
    <sheet name="Трансферт" sheetId="9" r:id="rId3"/>
    <sheet name="Харажат соҳа" sheetId="10" r:id="rId4"/>
    <sheet name="харажат худуд" sheetId="7" r:id="rId5"/>
    <sheet name="Тасниф" sheetId="8" r:id="rId6"/>
    <sheet name="Худудий вилоят" sheetId="4" r:id="rId7"/>
  </sheets>
  <definedNames>
    <definedName name="_xlnm._FilterDatabase" localSheetId="0" hidden="1">Даромад!$A$1:$C$26</definedName>
    <definedName name="_xlnm._FilterDatabase" localSheetId="6" hidden="1">'Худудий вилоят'!$A$3:$C$42</definedName>
    <definedName name="_xlnm.Print_Titles" localSheetId="0">Даромад!$A:$A,Даромад!$5:$7</definedName>
    <definedName name="_xlnm.Print_Titles" localSheetId="3">'Харажат соҳа'!$4:$5</definedName>
    <definedName name="_xlnm.Print_Titles" localSheetId="6">'Худудий вилоят'!$A:$B,'Худудий вилоят'!$3:$3</definedName>
    <definedName name="_xlnm.Print_Area" localSheetId="0">Даромад!$A$1:$C$26</definedName>
    <definedName name="_xlnm.Print_Area" localSheetId="1">'даромад худуд'!$A$1:$D$17</definedName>
    <definedName name="_xlnm.Print_Area" localSheetId="2">Трансферт!$A$1:$D$17</definedName>
    <definedName name="_xlnm.Print_Area" localSheetId="3">'Харажат соҳа'!$A$1:$D$58</definedName>
    <definedName name="_xlnm.Print_Area" localSheetId="4">'харажат худуд'!$A$1:$D$17</definedName>
    <definedName name="_xlnm.Print_Area" localSheetId="6">'Худудий вилоят'!$A$1:$C$42</definedName>
  </definedNames>
  <calcPr calcId="162913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D45" i="10" l="1"/>
  <c r="D24" i="10" l="1"/>
  <c r="D8" i="8" l="1"/>
  <c r="D4" i="8" s="1"/>
  <c r="D40" i="10"/>
  <c r="D14" i="10"/>
  <c r="D9" i="10"/>
  <c r="D7" i="10" s="1"/>
  <c r="C13" i="5"/>
  <c r="C8" i="5"/>
  <c r="D6" i="10" l="1"/>
  <c r="D4" i="9"/>
  <c r="D4" i="7" l="1"/>
  <c r="D4" i="6"/>
  <c r="C42" i="4" l="1"/>
</calcChain>
</file>

<file path=xl/sharedStrings.xml><?xml version="1.0" encoding="utf-8"?>
<sst xmlns="http://schemas.openxmlformats.org/spreadsheetml/2006/main" count="379" uniqueCount="299">
  <si>
    <t>Наманган вилояти Халқ таълими бошқармаси</t>
  </si>
  <si>
    <t>Наманган вилояти Мактабгача таълим бошқармаси</t>
  </si>
  <si>
    <t>Наманган вилояти Касбий таълимни ривожлантириш ва мувофиқлаштириш ҳудудий бошқармаси</t>
  </si>
  <si>
    <t>Наманган вилояти Соғлиқни сақлаш бошқармаси</t>
  </si>
  <si>
    <t>Наманган вилояти Маданият бошқармаси</t>
  </si>
  <si>
    <t>Наманган вилояти Жисмоний тарбия ва спорт бошқармаси</t>
  </si>
  <si>
    <t>Наманган вилояти Уй-жой коммунал хизмат кўрсатиш бошқармаси</t>
  </si>
  <si>
    <t>Наманган вилояти Қишлоқ хўжалиги бошқармаси</t>
  </si>
  <si>
    <t>Наманган вилояти Ирригация тизимлари хавза бошқармаси</t>
  </si>
  <si>
    <t>Наманган вилояти Транспорт бошқармаси</t>
  </si>
  <si>
    <t>Наманган вилояти Экология ва атроф-муҳитни муҳофаза қилиш давлат қўмитасининг ҳудудий бошқармаси</t>
  </si>
  <si>
    <t>Наманган вилояти Туризмни ривожлантириш бошқармаси</t>
  </si>
  <si>
    <t>Наманган вилояти Ўрмон хўжалиги бошқармаси</t>
  </si>
  <si>
    <t>Наманган вилояти Ветеринария ва чорвачиликни ривожлантириш бошқармаси</t>
  </si>
  <si>
    <t>Наманган вилояти Монополияга қарши курашиш бошқармаси</t>
  </si>
  <si>
    <t>Наманган вилояти Капитал бозорини ривожлантириш агентлиги бошқармаси</t>
  </si>
  <si>
    <t>Наманган вилояти Давлат активларини бошқариш агентлиги</t>
  </si>
  <si>
    <t>Наманган вилояти Бандлик ва меҳнат муносабатлари бошқармаси</t>
  </si>
  <si>
    <t>Наманган вилояти Қурилиш бошқармаси</t>
  </si>
  <si>
    <t>Наманган вилояти Инвестициялар ва ташқи савдо бошкармаси</t>
  </si>
  <si>
    <t>Наманган вилояти Адлия бошқармаси</t>
  </si>
  <si>
    <t>Наманган вилояти иктисодий тараққиёт ва камбағалликни қисқартириш  бош бошқармаси</t>
  </si>
  <si>
    <t>Наманган вилояти ҳокимлиги</t>
  </si>
  <si>
    <t>Наманган вилояти сайлов комиссияси</t>
  </si>
  <si>
    <t>Наманган вилояти Ўзархив бошқармаси</t>
  </si>
  <si>
    <t>Наманган вилояти Инновацион соғлиқни сақлаш миллий палатаси</t>
  </si>
  <si>
    <t>Наманган вилояти Маънавият ва маърифат маркази</t>
  </si>
  <si>
    <t>Ўзбекистон Республикаси Ёшлар ишлари агентлиги Наманган вилояти бошкармаси</t>
  </si>
  <si>
    <t>Бошқа ташкилотлар</t>
  </si>
  <si>
    <t>Наманган вилояти Маҳалла ва оилани қуллаб-қувватлаш бошқармаси</t>
  </si>
  <si>
    <t>№</t>
  </si>
  <si>
    <t>Жами</t>
  </si>
  <si>
    <t>Ҳудудий бюджет маблағлари
тақсимловчилар номи</t>
  </si>
  <si>
    <t>Ўзбекистон Республикаси Давлат солиқ қўмитаси ҳузуридаги Ер ресурслари ва давлат  кадастри бошқармаси</t>
  </si>
  <si>
    <t>Ўзбекистон Республикаси Президенти Администрацияси ҳузуридаги Наманган вилоятидаги муассасалар</t>
  </si>
  <si>
    <t>Нманган вилояти прокуратураси</t>
  </si>
  <si>
    <t>Наманган вилояти маҳаллий бюджети</t>
  </si>
  <si>
    <t>(даромадлар номлари бўйича)</t>
  </si>
  <si>
    <t>Даромадлар номи</t>
  </si>
  <si>
    <t>Наименование доходов</t>
  </si>
  <si>
    <t>Юридик шахслардан олинадиган фойда солиғи</t>
  </si>
  <si>
    <t>Налог на прибыль с юридических лиц</t>
  </si>
  <si>
    <t>Айланмадан солиқ</t>
  </si>
  <si>
    <t>Налог с оборота</t>
  </si>
  <si>
    <t>Жисмоний шахслардан олинадиган даромад солиғи</t>
  </si>
  <si>
    <t>Налог на доходы физических лиц</t>
  </si>
  <si>
    <t>Якка тартибдаги тадбиркорлар томонидан тўланадиган даромад солиғи</t>
  </si>
  <si>
    <t xml:space="preserve">Выплачиваемый  налог на доходы с индивидуальных предпринимателей </t>
  </si>
  <si>
    <t>Акциз солиғи, жами</t>
  </si>
  <si>
    <t>Акцизный налог, всего</t>
  </si>
  <si>
    <t xml:space="preserve"> - якуний истеъмолчиларга бензин, дизель ёқилғиси ва газ реализация қилишдаги акциз солиғи</t>
  </si>
  <si>
    <t>-Акцизный налог при реализации конечным потребителям бензина, дизельного топлива и газа</t>
  </si>
  <si>
    <t>Юридик шахсларнинг мол-мулкига солинадиган солиқ</t>
  </si>
  <si>
    <t>Налог на имущество юридических лиц</t>
  </si>
  <si>
    <t>Жисмоний шахсларнинг мол-мулкига солинадиган солиқ</t>
  </si>
  <si>
    <t>Налог на имущество физическиц лиц</t>
  </si>
  <si>
    <t>Юридик шахслардан олинадиган ер солиғи</t>
  </si>
  <si>
    <t>Земельный налог с юридических лиц</t>
  </si>
  <si>
    <t>Жисмоний шахслардан олинадиган ер солиғи</t>
  </si>
  <si>
    <t>Земельный налог c физических лиц</t>
  </si>
  <si>
    <t>Қурилиш материаллари бўйича ер қаъридан фойдаланганлик учун солиқ</t>
  </si>
  <si>
    <t>Налог за пользование недрами по строительным материалам.</t>
  </si>
  <si>
    <t>Сув ресурсларидан фойдаланганлик учун солиқ</t>
  </si>
  <si>
    <t>Налог за пользование водными ресурсами</t>
  </si>
  <si>
    <t>Давлат божи</t>
  </si>
  <si>
    <t>Государственная пошлина</t>
  </si>
  <si>
    <t>Жарималар</t>
  </si>
  <si>
    <t>Штрафы</t>
  </si>
  <si>
    <t>Давлат унитар корхоналари дивиденд тушумлари</t>
  </si>
  <si>
    <t>Дивидендные поступления государственных унитарных предприятий</t>
  </si>
  <si>
    <t>Йиғимлар жами</t>
  </si>
  <si>
    <t>Сборы всего</t>
  </si>
  <si>
    <t>Давлат мулки бўйича ижара тўловлари</t>
  </si>
  <si>
    <t>Бошқа тушумлар жами</t>
  </si>
  <si>
    <t>Прочие поступления всего</t>
  </si>
  <si>
    <t>Даромадлар жами</t>
  </si>
  <si>
    <t>Всего доходов</t>
  </si>
  <si>
    <t>Всего</t>
  </si>
  <si>
    <t>Вилоят бюджети</t>
  </si>
  <si>
    <t>Областной бюджет</t>
  </si>
  <si>
    <t>Наманган шаҳар</t>
  </si>
  <si>
    <t>город Наманган</t>
  </si>
  <si>
    <t>Мингбулоқ тумани</t>
  </si>
  <si>
    <t>Мингбулакский pайон</t>
  </si>
  <si>
    <t>Косонсой тумани</t>
  </si>
  <si>
    <t>Касансайский район</t>
  </si>
  <si>
    <t>Наманган тумани</t>
  </si>
  <si>
    <t>Наманганский район</t>
  </si>
  <si>
    <t>Поп тумани</t>
  </si>
  <si>
    <t>Папский район</t>
  </si>
  <si>
    <t>Тўрақўрғон тумани</t>
  </si>
  <si>
    <t>Туракурганский район</t>
  </si>
  <si>
    <t>Уйчи тумани</t>
  </si>
  <si>
    <t>Уйчинский район</t>
  </si>
  <si>
    <t>Чортоқ тумани</t>
  </si>
  <si>
    <t>Чартакский район</t>
  </si>
  <si>
    <t>Янгиқўрғон тумани</t>
  </si>
  <si>
    <t>Янгикурганский район</t>
  </si>
  <si>
    <t>Норин тумани</t>
  </si>
  <si>
    <t>Нарынский район</t>
  </si>
  <si>
    <t>Учқўрғон тумани</t>
  </si>
  <si>
    <t>Учкурганский район</t>
  </si>
  <si>
    <t>Чуст тумани</t>
  </si>
  <si>
    <t>Чустский район</t>
  </si>
  <si>
    <t>Расходы  - всего</t>
  </si>
  <si>
    <t>Жами харажатлар</t>
  </si>
  <si>
    <t>Всего расходов</t>
  </si>
  <si>
    <t>Иш ҳақи ва унга тенглаштирилган тўловлар</t>
  </si>
  <si>
    <t>Заработная плата и приравненные к ней платежи</t>
  </si>
  <si>
    <t>Иш ҳақига қўшимчалар (ижтимоий эҳтиёжларга ажратмалар/бадаллар)</t>
  </si>
  <si>
    <t>Начисления на заработную плату (Взносы / отчисления на социальные нужды)</t>
  </si>
  <si>
    <t>Капитал қўйилмалар</t>
  </si>
  <si>
    <t>Капитальные вложения</t>
  </si>
  <si>
    <t>Бошқа харажатлар</t>
  </si>
  <si>
    <t>Другие расходы</t>
  </si>
  <si>
    <t>шундан:</t>
  </si>
  <si>
    <t>из них:</t>
  </si>
  <si>
    <t>Хизмат сафарлари харажатлари</t>
  </si>
  <si>
    <t>Командировочные расходы</t>
  </si>
  <si>
    <t>Коммунал хизматлари</t>
  </si>
  <si>
    <t>Коммунальные услуги</t>
  </si>
  <si>
    <t>Сақлаб туриш ва жорий таъмирлаш</t>
  </si>
  <si>
    <t>Содержание и текущий ремонт</t>
  </si>
  <si>
    <t>Озиқ-овқат маҳсулотлари</t>
  </si>
  <si>
    <t>Расходы на продукты питания</t>
  </si>
  <si>
    <t>Дори-дармонлар, тиббиётда фойдаланиладиган воситалар, вакциналар ва бактериологик препаратлар</t>
  </si>
  <si>
    <t>Медикаменты, предметы медицинского назначения, вакцины и бактериологические препараты</t>
  </si>
  <si>
    <t>Ёнилғи ва ЁММ</t>
  </si>
  <si>
    <t>Топливо и ГСМ</t>
  </si>
  <si>
    <t>Асосий воситалар бўйича харажатлар</t>
  </si>
  <si>
    <t>Расходы по основным средствам</t>
  </si>
  <si>
    <t>Фоизлар</t>
  </si>
  <si>
    <t>Проценты</t>
  </si>
  <si>
    <t>Субсидиялар</t>
  </si>
  <si>
    <t>Субсидии</t>
  </si>
  <si>
    <t>Грантлар</t>
  </si>
  <si>
    <t>Гранты</t>
  </si>
  <si>
    <t>Харажатлар- жами</t>
  </si>
  <si>
    <t>Покрытие иностранных кредитов</t>
  </si>
  <si>
    <t>Чет эл кредитларини қоплаш</t>
  </si>
  <si>
    <t>Вқделенные средства на фонд «Обод кишлок» и «Обод махалла»</t>
  </si>
  <si>
    <t>Обод кишлок ва Обод маҳалла жамгармасига ажратиладиган маблаглар</t>
  </si>
  <si>
    <t>Расходы на содержание "Дом приёмов"</t>
  </si>
  <si>
    <t>Қабуллар уйини сақлаш харажатлари</t>
  </si>
  <si>
    <t>Услуги адвокатов</t>
  </si>
  <si>
    <t>Адвокатлар хизмати</t>
  </si>
  <si>
    <t>Средств выдаваемые в другие внебюджетные фонды</t>
  </si>
  <si>
    <t>Бюджетдан ташкари бошка жамгармаларга бериладиган маблаглар</t>
  </si>
  <si>
    <t>Содержание расходов свободных экономических зон</t>
  </si>
  <si>
    <t>Эркин иқтисодий зоналарни сақлаш харажатлари</t>
  </si>
  <si>
    <t>Прочие расходы</t>
  </si>
  <si>
    <t>7.2</t>
  </si>
  <si>
    <t>Другие организации и мероприятии финансируемых за счет средств местного бюджета</t>
  </si>
  <si>
    <t>Маҳаллий бюджетдан молиялаштириладиган бошқа муассасалар ва тадбирлар</t>
  </si>
  <si>
    <t>7.1</t>
  </si>
  <si>
    <t>шу жумладан:</t>
  </si>
  <si>
    <t>7.</t>
  </si>
  <si>
    <t>Резервный фонд</t>
  </si>
  <si>
    <t>Заҳира жамғармаси</t>
  </si>
  <si>
    <t>6.</t>
  </si>
  <si>
    <t>Содержание расходов органов самоуправления граждан</t>
  </si>
  <si>
    <t>Фуқароларнинг ўзини ўзи бошқариш органларини сақлаш</t>
  </si>
  <si>
    <t>5.</t>
  </si>
  <si>
    <t>Органы государственного управления</t>
  </si>
  <si>
    <t>Давлат бошқарув идоралари</t>
  </si>
  <si>
    <t>4.1</t>
  </si>
  <si>
    <t>Расходы на содержание органов государственного управления</t>
  </si>
  <si>
    <t>Давлат бошқарув органларини сақлаш</t>
  </si>
  <si>
    <t>4.</t>
  </si>
  <si>
    <t>Расходы на финасирование централизованных инвестиций</t>
  </si>
  <si>
    <t>Марказлаштирилган инвестицияларни молиялаштиришга харажатлар</t>
  </si>
  <si>
    <t>3.</t>
  </si>
  <si>
    <t>Комитет ветеринарии</t>
  </si>
  <si>
    <t>Ветеринария қўмитаси</t>
  </si>
  <si>
    <t>Содержание расходов территориальных отделений 
Министерства жилищно-коммунального обслуживания</t>
  </si>
  <si>
    <t>Уй-жой коммунал хўжалиги вазирлигининг худудий бўлимларини сақлаш харажатлари</t>
  </si>
  <si>
    <t>Содержание расходов территориальных отделений Комитета по развитию шелководства и каракулеводства</t>
  </si>
  <si>
    <t>Пиллачилик ва қоракўлчиликни ривожлантириш қўмитасининг ҳудудий бўлимларини сақлаш харажатлари</t>
  </si>
  <si>
    <t>Служба по борьбе с саранчой и тутовой огневкой</t>
  </si>
  <si>
    <t>Чигиртка ва қизил капалакка қарши курашиш хизмати</t>
  </si>
  <si>
    <t>Территориальные управления Государственного комитета Республики Узбекистан по экологии и охране окружающей среды</t>
  </si>
  <si>
    <t>Давлат экология қўмитасининг ҳудудий бошқармалари</t>
  </si>
  <si>
    <t>2.10</t>
  </si>
  <si>
    <t>Организации лесного хозяйства</t>
  </si>
  <si>
    <t>Ўрмон хўжалиги ташкилотлари</t>
  </si>
  <si>
    <t>2.9</t>
  </si>
  <si>
    <t>Организации Министерства водного хозяйства</t>
  </si>
  <si>
    <t>Сув хўжалиги вазирлиги ташкилотлари</t>
  </si>
  <si>
    <t>2.8</t>
  </si>
  <si>
    <t>2.6</t>
  </si>
  <si>
    <t>Расходы на специализированное монтажно-эксплуатационное мероприятии</t>
  </si>
  <si>
    <t>Махсус эксплуатация-монтаж харажатлари</t>
  </si>
  <si>
    <t>2.4</t>
  </si>
  <si>
    <t>Благоустройство</t>
  </si>
  <si>
    <t>Ободонлаштириш</t>
  </si>
  <si>
    <t>2.3</t>
  </si>
  <si>
    <t>Центры бухгалтерии фермерских хозяйствах</t>
  </si>
  <si>
    <t>Фермерлар хўжаликлари бухгалтерия марказлари</t>
  </si>
  <si>
    <t>2.1</t>
  </si>
  <si>
    <t>Расходы на экономику</t>
  </si>
  <si>
    <t>Иқтисодиётга харажатлар</t>
  </si>
  <si>
    <t>2.</t>
  </si>
  <si>
    <t>Центры социальной реабилитации</t>
  </si>
  <si>
    <t>Ижтимоий кўникма марказлари</t>
  </si>
  <si>
    <t>Возмещение ущерба гражданам</t>
  </si>
  <si>
    <t>Фуқароларга етказилган зарарни коплаш</t>
  </si>
  <si>
    <t>1.8</t>
  </si>
  <si>
    <t>Покрытие за счет бюджета дающих право бесплатного проезда в городском пассажирском транспорте отдельным категориям граждан</t>
  </si>
  <si>
    <t>Шаҳар пассажир транспортида баъзи категориядаги кишиларнинг бепул юришларини бюджетдан қоплаш</t>
  </si>
  <si>
    <t>1.7</t>
  </si>
  <si>
    <t>1.6</t>
  </si>
  <si>
    <t>Пособии по уходу за ребенком и малообеспеченным семьям и компенсации</t>
  </si>
  <si>
    <t>Болали оилаларга ва кам таъминланган оилаларга нафақалар ва компенсациялар</t>
  </si>
  <si>
    <t>1.5</t>
  </si>
  <si>
    <t>Наука</t>
  </si>
  <si>
    <t>Фан</t>
  </si>
  <si>
    <t>1.4</t>
  </si>
  <si>
    <t>- Спорт</t>
  </si>
  <si>
    <t xml:space="preserve"> - спорт</t>
  </si>
  <si>
    <t>- Культура и средства массовой информации</t>
  </si>
  <si>
    <t xml:space="preserve"> - маданият ва оммавий ахборот воситалари</t>
  </si>
  <si>
    <t>Культура и спорт, средства массовой информации</t>
  </si>
  <si>
    <t>Маданият ва спорт, оммавий ахборот воситалари</t>
  </si>
  <si>
    <t>1.3</t>
  </si>
  <si>
    <t>Здравоохранение</t>
  </si>
  <si>
    <t>Соғлиқни сақлаш</t>
  </si>
  <si>
    <t>1.2</t>
  </si>
  <si>
    <t>- подготовка кадров</t>
  </si>
  <si>
    <t xml:space="preserve"> - кадрлар тайёрлаш</t>
  </si>
  <si>
    <t>- общее образование</t>
  </si>
  <si>
    <t xml:space="preserve"> - умумий таълим</t>
  </si>
  <si>
    <t>- дошкольное образование</t>
  </si>
  <si>
    <t xml:space="preserve"> - мактабгача таълим</t>
  </si>
  <si>
    <t>Образование</t>
  </si>
  <si>
    <t>Маориф</t>
  </si>
  <si>
    <t>1.1</t>
  </si>
  <si>
    <t>Расходы социальной сферы и социальной поддержки населения - всего</t>
  </si>
  <si>
    <t>Ижтимоий соҳа ва аҳолини ижтимоий қўллаб-қувватлашга харажатлар - жами</t>
  </si>
  <si>
    <t>1.</t>
  </si>
  <si>
    <t xml:space="preserve"> Харажатлар - жами</t>
  </si>
  <si>
    <t>Наименование сфер</t>
  </si>
  <si>
    <t>Соҳалар номи</t>
  </si>
  <si>
    <t>харажатларининг соҳалар кесимида ижроси</t>
  </si>
  <si>
    <t>Расходы - всего</t>
  </si>
  <si>
    <t>2.2</t>
  </si>
  <si>
    <t>2.5</t>
  </si>
  <si>
    <t>2.7</t>
  </si>
  <si>
    <t>7.4</t>
  </si>
  <si>
    <t>7.5</t>
  </si>
  <si>
    <t>7.6</t>
  </si>
  <si>
    <t>7.7</t>
  </si>
  <si>
    <t>7.8</t>
  </si>
  <si>
    <t>Халқ депутатлари Вилоят Кенгаши</t>
  </si>
  <si>
    <t>Узбекистон Республикаси Пиллачилик ва коракулчилик ривожлантириш кумитасининг Наманган вилояти ҳудудий бўлими</t>
  </si>
  <si>
    <t>Налог на доходы физических лиц от сдачи имущества в аренду Государственное имущество</t>
  </si>
  <si>
    <t>Наманган вилояти маҳаллий бюджети 2021 йил январь-сентябрь ойлари</t>
  </si>
  <si>
    <t>Наманган вилоятининг вилоят, шаҳар ва туманлар маҳаллий бюджетларига 2021 йил январь-сентябрь ойлари ажратилган тартибга солувчи бюджетлараро трансфертлар (ҳудудлар кесимида)</t>
  </si>
  <si>
    <t>Наманган вилоятининг вилоят, шаҳар ва туманлар маҳаллий бюджетларга
2021 йил январь-сентябрь ажратилган тартибга солувчи бюджетлараро трансфертлар (ҳудудлар кесимида)</t>
  </si>
  <si>
    <t>Выравнивающие межбюджетные трансферты в областные, городские и районные местные бюджеты Наманганской области за январь-сентябрь месяц
2021 года (в разрезе регионов)</t>
  </si>
  <si>
    <t>Сумма
(млн.сўм/
млн.сум)</t>
  </si>
  <si>
    <t>Наманган вилояти маҳаллий бюджети  харажатларининг 
2021 йил январь-сентябрь ойлари ижроси (иқтисодий тасниф бўйича)</t>
  </si>
  <si>
    <t>Наманган вилоятининг вилоят, шаҳар ва туманлар маҳаллий бюджетлари харажатларининг 2021 йил январь-сентябрь ойлари ижроси
 (ҳудудлар кесимида)</t>
  </si>
  <si>
    <t>Наманган вилоятининг вилоят, шаҳар ва туманлар маҳаллий бюджет харажатларининг
2021 йил январь-сентябрь ойлари  ижроси
(ҳудудлар кесимида)</t>
  </si>
  <si>
    <t>Исполнение расходов области, города и районов местного бюджета Наманганской области за январь-сентябрь месяц
2021 года
(в разрезе регионов)</t>
  </si>
  <si>
    <t>Наманган вилоятининг вилоят, шаҳар ва туманлар маҳаллий бюджет даромадларининг 2021 йил январь-сентябрь ойлари ижроси (ҳудудлар кесимида)</t>
  </si>
  <si>
    <t>Исполнение доходов области, города и районов местного бюджета Наманганской области за январь-сентябрь месяц 2021 года (в разрезе регионов)</t>
  </si>
  <si>
    <t>даромадларининг 2021 йил январь-сентябрь ойлари ижроси</t>
  </si>
  <si>
    <t xml:space="preserve">Наманган вилоятининг вилоят бюджетидан маблағ олувчи ҳудудий бюджет маблағларини тақсимловчиларнинг 2021 йил январь-сентябрь ойлари харажатларининг ижроси </t>
  </si>
  <si>
    <t>Кам таъминланган ва ижтимоий ҳимояга муҳтож оилалар фарзандларини қўллаб-қувватлашнинг қўшимча чора-тадбирлари тўғрисида ПҚ-5204</t>
  </si>
  <si>
    <t>О дополнительных мерах по поддержке детей из малообеспеченных семей и семей, нуждающихся в социальной защите ПП-5204</t>
  </si>
  <si>
    <t>Чернобиль АЭС фалокатини бартараф этишда қатнашганларни ижтимоий ҳимоялаш</t>
  </si>
  <si>
    <t>Социальная поддержка лиц, участвовавших в ликвидации последствий аварии на чернобыльской АЭС</t>
  </si>
  <si>
    <t>"Тоза ҳудуд" Давлат унитар корхонаси</t>
  </si>
  <si>
    <t>"Тоза ҳудуд" Государственное унитарное предприятие</t>
  </si>
  <si>
    <t>Фермер хўжаликларининг насос агрегатлари ва суғориш қудуқлари Давлат бюджетидан субсидиялар ажратиш</t>
  </si>
  <si>
    <t>Субсидий из государственного бюджета Республики Узбекистан для покрытия стоимости электроэнергии, потребляемой насосными агрегатами и оросительными колодцами фермерских хозяйств</t>
  </si>
  <si>
    <t>Кўп хонадонли уй-жой фондига туташ ҳудудларни ободонлаштириш</t>
  </si>
  <si>
    <t>Благоустройство территорий, прилегающих к многоквартирному жилищному фонду</t>
  </si>
  <si>
    <t>Фуқаролар ташаббуси жамғармаси маблағлари</t>
  </si>
  <si>
    <t>Средста фонд гражданских инициатив</t>
  </si>
  <si>
    <t>Ёшлар дафтарига киритилган ёшларни ижтимоий куллаб-кувватлаш харажатлари</t>
  </si>
  <si>
    <t>Расходы на социальную поддержку молодежи внесённых в "Ёшлар дафтари"</t>
  </si>
  <si>
    <t>Аёллар дафтарига киритилган аёлларни ижтимоий куллаб-кувватлаш харажатлари</t>
  </si>
  <si>
    <t>Расходы на социальную поддержку женщин внесённых в "Аёллар дафтари"</t>
  </si>
  <si>
    <t>Ичимлик суви жамғармасига ажратилган маблағлар</t>
  </si>
  <si>
    <t>Средства, выделяемые фонду питьевого водоснабжения</t>
  </si>
  <si>
    <t>1.9</t>
  </si>
  <si>
    <t>1.10</t>
  </si>
  <si>
    <t>2.11</t>
  </si>
  <si>
    <t>2.12</t>
  </si>
  <si>
    <t>2.13</t>
  </si>
  <si>
    <t>7.9</t>
  </si>
  <si>
    <t>7.10</t>
  </si>
  <si>
    <t>7.11</t>
  </si>
  <si>
    <t>7.12</t>
  </si>
  <si>
    <t>Наманган вилояти телерадиокомпанияси</t>
  </si>
  <si>
    <t>Сумма
(млн.сўм)</t>
  </si>
  <si>
    <t>Наманган вилояти молия бош бошқармаси, Давлат молиявий назорати,  вилоят бўйича Ғазначилик бюджетдан ташқари пенсия жамғармаси вилоят бошқармаси</t>
  </si>
  <si>
    <t>Жиноят ишлари бўйича Наманган вилояти суди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</si>
</sst>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.00000000"/>
    <numFmt numFmtId="166" formatCode="#,##0_ ;[Red]\-#,##0\ "/>
    <numFmt numFmtId="167" formatCode="0.0"/>
    <numFmt numFmtId="168" formatCode="#,##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i/>
      <sz val="12"/>
      <color rgb="FF002060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  <xf numFmtId="9" fontId="5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3" fontId="2" fillId="0" borderId="1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49" fontId="2" fillId="0" borderId="0" xfId="2" applyNumberFormat="1" applyFont="1" applyFill="1" applyAlignment="1">
      <alignment horizontal="left"/>
    </xf>
    <xf numFmtId="3" fontId="2" fillId="0" borderId="0" xfId="2" applyNumberFormat="1" applyFont="1" applyFill="1" applyAlignment="1">
      <alignment horizontal="left"/>
    </xf>
    <xf numFmtId="49" fontId="3" fillId="0" borderId="0" xfId="2" applyNumberFormat="1" applyFont="1" applyFill="1" applyAlignment="1">
      <alignment horizontal="left"/>
    </xf>
    <xf numFmtId="0" fontId="3" fillId="0" borderId="0" xfId="2" applyFont="1" applyFill="1"/>
    <xf numFmtId="3" fontId="3" fillId="0" borderId="0" xfId="2" applyNumberFormat="1" applyFont="1" applyFill="1"/>
    <xf numFmtId="3" fontId="2" fillId="0" borderId="0" xfId="2" applyNumberFormat="1" applyFont="1" applyFill="1"/>
    <xf numFmtId="165" fontId="2" fillId="0" borderId="0" xfId="2" applyNumberFormat="1" applyFont="1" applyFill="1"/>
    <xf numFmtId="0" fontId="2" fillId="0" borderId="0" xfId="2" applyFont="1" applyFill="1"/>
    <xf numFmtId="3" fontId="2" fillId="0" borderId="0" xfId="2" applyNumberFormat="1" applyFont="1" applyFill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/>
    </xf>
    <xf numFmtId="0" fontId="7" fillId="0" borderId="0" xfId="2" applyFont="1" applyFill="1"/>
    <xf numFmtId="164" fontId="2" fillId="0" borderId="0" xfId="2" applyNumberFormat="1" applyFont="1" applyFill="1"/>
    <xf numFmtId="2" fontId="2" fillId="3" borderId="1" xfId="3" applyNumberFormat="1" applyFont="1" applyFill="1" applyBorder="1" applyAlignment="1">
      <alignment horizontal="justify" vertical="center" wrapText="1"/>
    </xf>
    <xf numFmtId="2" fontId="2" fillId="3" borderId="2" xfId="3" applyNumberFormat="1" applyFont="1" applyFill="1" applyBorder="1" applyAlignment="1">
      <alignment horizontal="justify" vertical="center" wrapText="1"/>
    </xf>
    <xf numFmtId="2" fontId="2" fillId="3" borderId="3" xfId="3" applyNumberFormat="1" applyFont="1" applyFill="1" applyBorder="1" applyAlignment="1">
      <alignment horizontal="justify" vertical="center" wrapText="1"/>
    </xf>
    <xf numFmtId="2" fontId="2" fillId="3" borderId="4" xfId="3" applyNumberFormat="1" applyFont="1" applyFill="1" applyBorder="1" applyAlignment="1">
      <alignment horizontal="justify" vertical="center" wrapText="1"/>
    </xf>
    <xf numFmtId="2" fontId="2" fillId="3" borderId="9" xfId="3" applyNumberFormat="1" applyFont="1" applyFill="1" applyBorder="1" applyAlignment="1">
      <alignment horizontal="justify" vertical="center" wrapText="1"/>
    </xf>
    <xf numFmtId="2" fontId="2" fillId="3" borderId="10" xfId="3" applyNumberFormat="1" applyFont="1" applyFill="1" applyBorder="1" applyAlignment="1">
      <alignment horizontal="justify" vertical="center" wrapText="1"/>
    </xf>
    <xf numFmtId="2" fontId="3" fillId="3" borderId="6" xfId="3" applyNumberFormat="1" applyFont="1" applyFill="1" applyBorder="1" applyAlignment="1">
      <alignment horizontal="justify" vertical="center" wrapText="1"/>
    </xf>
    <xf numFmtId="2" fontId="3" fillId="3" borderId="7" xfId="3" applyNumberFormat="1" applyFont="1" applyFill="1" applyBorder="1" applyAlignment="1">
      <alignment horizontal="justify" vertical="center" wrapText="1"/>
    </xf>
    <xf numFmtId="2" fontId="2" fillId="3" borderId="16" xfId="3" applyNumberFormat="1" applyFont="1" applyFill="1" applyBorder="1" applyAlignment="1">
      <alignment horizontal="justify" vertical="center" wrapText="1"/>
    </xf>
    <xf numFmtId="2" fontId="2" fillId="3" borderId="17" xfId="3" applyNumberFormat="1" applyFont="1" applyFill="1" applyBorder="1" applyAlignment="1">
      <alignment horizontal="justify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3" fontId="2" fillId="0" borderId="11" xfId="2" applyNumberFormat="1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left" vertical="center" wrapText="1"/>
    </xf>
    <xf numFmtId="3" fontId="2" fillId="0" borderId="18" xfId="2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vertical="center" wrapText="1"/>
    </xf>
    <xf numFmtId="3" fontId="2" fillId="0" borderId="5" xfId="2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3" fontId="2" fillId="0" borderId="11" xfId="2" applyNumberFormat="1" applyFont="1" applyBorder="1" applyAlignment="1">
      <alignment horizontal="center" vertical="center" wrapText="1"/>
    </xf>
    <xf numFmtId="0" fontId="2" fillId="0" borderId="17" xfId="2" applyFont="1" applyBorder="1" applyAlignment="1">
      <alignment vertical="center" wrapText="1"/>
    </xf>
    <xf numFmtId="3" fontId="2" fillId="0" borderId="18" xfId="2" applyNumberFormat="1" applyFont="1" applyBorder="1" applyAlignment="1">
      <alignment horizontal="center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vertical="center" wrapText="1"/>
    </xf>
    <xf numFmtId="3" fontId="2" fillId="0" borderId="5" xfId="2" applyNumberFormat="1" applyFont="1" applyBorder="1" applyAlignment="1">
      <alignment horizontal="center" vertical="center" wrapText="1"/>
    </xf>
    <xf numFmtId="3" fontId="3" fillId="2" borderId="8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 wrapText="1"/>
    </xf>
    <xf numFmtId="2" fontId="2" fillId="0" borderId="16" xfId="2" applyNumberFormat="1" applyFont="1" applyBorder="1" applyAlignment="1">
      <alignment horizontal="center" vertical="center" wrapText="1"/>
    </xf>
    <xf numFmtId="3" fontId="2" fillId="0" borderId="0" xfId="2" applyNumberFormat="1" applyFont="1" applyFill="1" applyAlignment="1">
      <alignment horizontal="right"/>
    </xf>
    <xf numFmtId="3" fontId="3" fillId="0" borderId="8" xfId="2" applyNumberFormat="1" applyFont="1" applyFill="1" applyBorder="1" applyAlignment="1">
      <alignment horizontal="center" vertical="center" shrinkToFit="1"/>
    </xf>
    <xf numFmtId="3" fontId="2" fillId="0" borderId="5" xfId="2" applyNumberFormat="1" applyFont="1" applyFill="1" applyBorder="1" applyAlignment="1">
      <alignment horizontal="center" vertical="center" shrinkToFit="1"/>
    </xf>
    <xf numFmtId="3" fontId="2" fillId="0" borderId="11" xfId="2" applyNumberFormat="1" applyFont="1" applyFill="1" applyBorder="1" applyAlignment="1">
      <alignment horizontal="center" vertical="center" shrinkToFit="1"/>
    </xf>
    <xf numFmtId="3" fontId="2" fillId="0" borderId="12" xfId="2" applyNumberFormat="1" applyFont="1" applyFill="1" applyBorder="1" applyAlignment="1">
      <alignment horizontal="center" vertical="center" shrinkToFit="1"/>
    </xf>
    <xf numFmtId="3" fontId="2" fillId="0" borderId="18" xfId="2" applyNumberFormat="1" applyFont="1" applyFill="1" applyBorder="1" applyAlignment="1">
      <alignment horizontal="center" vertical="center" shrinkToFit="1"/>
    </xf>
    <xf numFmtId="0" fontId="3" fillId="2" borderId="7" xfId="2" applyFont="1" applyFill="1" applyBorder="1" applyAlignment="1">
      <alignment vertical="center" wrapText="1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vertical="center"/>
    </xf>
    <xf numFmtId="9" fontId="2" fillId="0" borderId="0" xfId="5" applyFont="1" applyFill="1" applyAlignment="1">
      <alignment horizontal="center" vertical="center"/>
    </xf>
    <xf numFmtId="9" fontId="3" fillId="0" borderId="0" xfId="5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/>
    <xf numFmtId="3" fontId="2" fillId="0" borderId="0" xfId="2" applyNumberFormat="1" applyFont="1"/>
    <xf numFmtId="0" fontId="7" fillId="0" borderId="2" xfId="2" applyFont="1" applyBorder="1" applyAlignment="1">
      <alignment vertical="center" wrapText="1"/>
    </xf>
    <xf numFmtId="168" fontId="3" fillId="0" borderId="8" xfId="2" applyNumberFormat="1" applyFont="1" applyFill="1" applyBorder="1" applyAlignment="1">
      <alignment horizontal="center" vertical="center" wrapText="1"/>
    </xf>
    <xf numFmtId="168" fontId="2" fillId="0" borderId="5" xfId="2" applyNumberFormat="1" applyFont="1" applyFill="1" applyBorder="1" applyAlignment="1">
      <alignment horizontal="center" vertical="center"/>
    </xf>
    <xf numFmtId="168" fontId="2" fillId="0" borderId="11" xfId="2" applyNumberFormat="1" applyFont="1" applyFill="1" applyBorder="1" applyAlignment="1">
      <alignment horizontal="center" vertical="center"/>
    </xf>
    <xf numFmtId="168" fontId="2" fillId="0" borderId="18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3" fontId="3" fillId="2" borderId="15" xfId="2" applyNumberFormat="1" applyFont="1" applyFill="1" applyBorder="1" applyAlignment="1">
      <alignment horizontal="center" vertical="center" wrapText="1"/>
    </xf>
    <xf numFmtId="3" fontId="3" fillId="2" borderId="11" xfId="2" applyNumberFormat="1" applyFont="1" applyFill="1" applyBorder="1" applyAlignment="1">
      <alignment horizontal="center" vertical="center" wrapText="1"/>
    </xf>
    <xf numFmtId="3" fontId="3" fillId="2" borderId="18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67" fontId="3" fillId="0" borderId="2" xfId="2" applyNumberFormat="1" applyFont="1" applyFill="1" applyBorder="1" applyAlignment="1">
      <alignment horizontal="left" vertical="center" wrapText="1" indent="1"/>
    </xf>
    <xf numFmtId="166" fontId="3" fillId="0" borderId="11" xfId="4" applyNumberFormat="1" applyFont="1" applyFill="1" applyBorder="1" applyAlignment="1">
      <alignment horizontal="center" vertical="center" wrapText="1"/>
    </xf>
    <xf numFmtId="167" fontId="7" fillId="0" borderId="2" xfId="2" applyNumberFormat="1" applyFont="1" applyFill="1" applyBorder="1" applyAlignment="1">
      <alignment horizontal="left" vertical="center" wrapText="1" indent="2"/>
    </xf>
    <xf numFmtId="166" fontId="2" fillId="0" borderId="11" xfId="4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67" fontId="2" fillId="0" borderId="2" xfId="2" applyNumberFormat="1" applyFont="1" applyFill="1" applyBorder="1" applyAlignment="1">
      <alignment horizontal="left" vertical="center" wrapText="1" indent="1"/>
    </xf>
    <xf numFmtId="167" fontId="2" fillId="0" borderId="2" xfId="2" applyNumberFormat="1" applyFont="1" applyFill="1" applyBorder="1" applyAlignment="1">
      <alignment horizontal="left" vertical="center" wrapText="1" indent="2"/>
    </xf>
    <xf numFmtId="49" fontId="2" fillId="0" borderId="2" xfId="2" applyNumberFormat="1" applyFont="1" applyFill="1" applyBorder="1" applyAlignment="1">
      <alignment horizontal="left" vertical="center" wrapText="1" indent="2"/>
    </xf>
    <xf numFmtId="49" fontId="2" fillId="0" borderId="2" xfId="2" applyNumberFormat="1" applyFont="1" applyFill="1" applyBorder="1" applyAlignment="1">
      <alignment horizontal="left" vertical="center" wrapText="1" indent="1"/>
    </xf>
    <xf numFmtId="167" fontId="7" fillId="0" borderId="2" xfId="2" applyNumberFormat="1" applyFont="1" applyFill="1" applyBorder="1" applyAlignment="1">
      <alignment horizontal="left" vertical="center" wrapText="1" indent="3"/>
    </xf>
    <xf numFmtId="49" fontId="2" fillId="0" borderId="16" xfId="2" applyNumberFormat="1" applyFont="1" applyFill="1" applyBorder="1" applyAlignment="1">
      <alignment horizontal="center" vertical="center" wrapText="1"/>
    </xf>
    <xf numFmtId="49" fontId="2" fillId="0" borderId="17" xfId="2" applyNumberFormat="1" applyFont="1" applyFill="1" applyBorder="1" applyAlignment="1">
      <alignment horizontal="left" vertical="center" wrapText="1" indent="1"/>
    </xf>
    <xf numFmtId="166" fontId="2" fillId="0" borderId="18" xfId="4" applyNumberFormat="1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left" vertical="center" wrapText="1" indent="1"/>
    </xf>
    <xf numFmtId="166" fontId="3" fillId="0" borderId="5" xfId="4" applyNumberFormat="1" applyFont="1" applyFill="1" applyBorder="1" applyAlignment="1">
      <alignment horizontal="center" vertical="center" wrapText="1"/>
    </xf>
    <xf numFmtId="49" fontId="3" fillId="2" borderId="6" xfId="4" applyNumberFormat="1" applyFont="1" applyFill="1" applyBorder="1" applyAlignment="1">
      <alignment horizontal="center" vertical="center" wrapText="1"/>
    </xf>
    <xf numFmtId="167" fontId="4" fillId="2" borderId="7" xfId="4" applyNumberFormat="1" applyFont="1" applyFill="1" applyBorder="1" applyAlignment="1">
      <alignment horizontal="center" vertical="center" wrapText="1"/>
    </xf>
    <xf numFmtId="166" fontId="3" fillId="2" borderId="8" xfId="4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_ВыходУточПрогноз2001 (new)" xfId="3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41</xdr:row>
      <xdr:rowOff>0</xdr:rowOff>
    </xdr:from>
    <xdr:to>
      <xdr:col>2</xdr:col>
      <xdr:colOff>0</xdr:colOff>
      <xdr:row>41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693CF64A-D8A5-4185-BF00-15282440DCA5}"/>
            </a:ext>
          </a:extLst>
        </xdr:cNvPr>
        <xdr:cNvSpPr>
          <a:spLocks noChangeArrowheads="1"/>
        </xdr:cNvSpPr>
      </xdr:nvSpPr>
      <xdr:spPr bwMode="auto">
        <a:xfrm>
          <a:off x="676275" y="6477000"/>
          <a:ext cx="542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47DFE624-DD55-4473-BE2C-8CABE94AF6F0}"/>
            </a:ext>
          </a:extLst>
        </xdr:cNvPr>
        <xdr:cNvSpPr>
          <a:spLocks noChangeArrowheads="1"/>
        </xdr:cNvSpPr>
      </xdr:nvSpPr>
      <xdr:spPr bwMode="auto">
        <a:xfrm>
          <a:off x="676275" y="7124700"/>
          <a:ext cx="542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6"/>
  <sheetViews>
    <sheetView zoomScale="85" zoomScaleNormal="85" zoomScaleSheetLayoutView="75" workbookViewId="0">
      <selection activeCell="A5" sqref="A5:C26"/>
    </sheetView>
  </sheetViews>
  <sheetFormatPr defaultRowHeight="15.75" x14ac:dyDescent="0.25"/>
  <cols>
    <col min="1" max="1" width="38.7109375" style="19" customWidth="1"/>
    <col min="2" max="2" width="40.28515625" style="19" customWidth="1"/>
    <col min="3" max="3" width="21.140625" style="17" customWidth="1"/>
    <col min="4" max="4" width="9.140625" style="19"/>
    <col min="5" max="5" width="16.140625" style="17" bestFit="1" customWidth="1"/>
    <col min="6" max="6" width="11.28515625" style="19" bestFit="1" customWidth="1"/>
    <col min="7" max="7" width="13.85546875" style="19" customWidth="1"/>
    <col min="8" max="16384" width="9.140625" style="19"/>
  </cols>
  <sheetData>
    <row r="1" spans="1:7" ht="18.75" x14ac:dyDescent="0.25">
      <c r="A1" s="87" t="s">
        <v>36</v>
      </c>
      <c r="B1" s="87"/>
      <c r="C1" s="87"/>
    </row>
    <row r="2" spans="1:7" ht="18.75" x14ac:dyDescent="0.25">
      <c r="A2" s="87" t="s">
        <v>266</v>
      </c>
      <c r="B2" s="87"/>
      <c r="C2" s="87"/>
    </row>
    <row r="3" spans="1:7" ht="18.75" x14ac:dyDescent="0.3">
      <c r="A3" s="88" t="s">
        <v>37</v>
      </c>
      <c r="B3" s="88"/>
      <c r="C3" s="88"/>
    </row>
    <row r="4" spans="1:7" ht="16.5" thickBot="1" x14ac:dyDescent="0.3">
      <c r="A4" s="25"/>
      <c r="B4" s="25"/>
      <c r="C4" s="66"/>
    </row>
    <row r="5" spans="1:7" s="15" customFormat="1" ht="17.25" customHeight="1" x14ac:dyDescent="0.25">
      <c r="A5" s="89" t="s">
        <v>38</v>
      </c>
      <c r="B5" s="92" t="s">
        <v>39</v>
      </c>
      <c r="C5" s="95" t="s">
        <v>259</v>
      </c>
      <c r="E5" s="16"/>
    </row>
    <row r="6" spans="1:7" s="15" customFormat="1" ht="9" customHeight="1" x14ac:dyDescent="0.25">
      <c r="A6" s="90"/>
      <c r="B6" s="93"/>
      <c r="C6" s="96"/>
      <c r="E6" s="16"/>
    </row>
    <row r="7" spans="1:7" s="15" customFormat="1" ht="26.25" customHeight="1" thickBot="1" x14ac:dyDescent="0.3">
      <c r="A7" s="91"/>
      <c r="B7" s="94"/>
      <c r="C7" s="97"/>
      <c r="E7" s="16"/>
    </row>
    <row r="8" spans="1:7" s="15" customFormat="1" ht="24" customHeight="1" thickBot="1" x14ac:dyDescent="0.3">
      <c r="A8" s="33" t="s">
        <v>75</v>
      </c>
      <c r="B8" s="34" t="s">
        <v>76</v>
      </c>
      <c r="C8" s="67">
        <f>SUM(C9:C12)+SUM(C14:C26)</f>
        <v>1482385.6469500004</v>
      </c>
      <c r="E8" s="16"/>
    </row>
    <row r="9" spans="1:7" ht="31.5" x14ac:dyDescent="0.25">
      <c r="A9" s="29" t="s">
        <v>40</v>
      </c>
      <c r="B9" s="30" t="s">
        <v>41</v>
      </c>
      <c r="C9" s="68">
        <v>177778.28237</v>
      </c>
      <c r="F9" s="26"/>
      <c r="G9" s="26"/>
    </row>
    <row r="10" spans="1:7" ht="21" customHeight="1" x14ac:dyDescent="0.25">
      <c r="A10" s="27" t="s">
        <v>42</v>
      </c>
      <c r="B10" s="28" t="s">
        <v>43</v>
      </c>
      <c r="C10" s="69">
        <v>69651.586140000014</v>
      </c>
      <c r="F10" s="26"/>
      <c r="G10" s="26"/>
    </row>
    <row r="11" spans="1:7" ht="31.5" x14ac:dyDescent="0.25">
      <c r="A11" s="27" t="s">
        <v>44</v>
      </c>
      <c r="B11" s="28" t="s">
        <v>45</v>
      </c>
      <c r="C11" s="69">
        <v>567360.09808000003</v>
      </c>
      <c r="F11" s="26"/>
      <c r="G11" s="26"/>
    </row>
    <row r="12" spans="1:7" ht="48" thickBot="1" x14ac:dyDescent="0.3">
      <c r="A12" s="31" t="s">
        <v>46</v>
      </c>
      <c r="B12" s="32" t="s">
        <v>47</v>
      </c>
      <c r="C12" s="70">
        <v>21150.289130000005</v>
      </c>
      <c r="F12" s="26"/>
      <c r="G12" s="26"/>
    </row>
    <row r="13" spans="1:7" ht="27" customHeight="1" thickBot="1" x14ac:dyDescent="0.3">
      <c r="A13" s="33" t="s">
        <v>48</v>
      </c>
      <c r="B13" s="34" t="s">
        <v>49</v>
      </c>
      <c r="C13" s="67">
        <f>C14</f>
        <v>179767.09541000001</v>
      </c>
      <c r="F13" s="26"/>
      <c r="G13" s="26"/>
    </row>
    <row r="14" spans="1:7" ht="47.25" x14ac:dyDescent="0.25">
      <c r="A14" s="29" t="s">
        <v>50</v>
      </c>
      <c r="B14" s="30" t="s">
        <v>51</v>
      </c>
      <c r="C14" s="68">
        <v>179767.09541000001</v>
      </c>
      <c r="F14" s="26"/>
      <c r="G14" s="26"/>
    </row>
    <row r="15" spans="1:7" ht="31.5" x14ac:dyDescent="0.25">
      <c r="A15" s="27" t="s">
        <v>52</v>
      </c>
      <c r="B15" s="28" t="s">
        <v>53</v>
      </c>
      <c r="C15" s="69">
        <v>33518.675919999994</v>
      </c>
      <c r="F15" s="26"/>
      <c r="G15" s="26"/>
    </row>
    <row r="16" spans="1:7" ht="31.5" x14ac:dyDescent="0.25">
      <c r="A16" s="27" t="s">
        <v>54</v>
      </c>
      <c r="B16" s="28" t="s">
        <v>55</v>
      </c>
      <c r="C16" s="69">
        <v>36223.280839999999</v>
      </c>
      <c r="F16" s="26"/>
      <c r="G16" s="26"/>
    </row>
    <row r="17" spans="1:7" ht="31.5" x14ac:dyDescent="0.25">
      <c r="A17" s="27" t="s">
        <v>56</v>
      </c>
      <c r="B17" s="28" t="s">
        <v>57</v>
      </c>
      <c r="C17" s="69">
        <v>75259.78734000001</v>
      </c>
      <c r="F17" s="26"/>
      <c r="G17" s="26"/>
    </row>
    <row r="18" spans="1:7" ht="31.5" x14ac:dyDescent="0.25">
      <c r="A18" s="27" t="s">
        <v>58</v>
      </c>
      <c r="B18" s="28" t="s">
        <v>59</v>
      </c>
      <c r="C18" s="69">
        <v>66487.905920000005</v>
      </c>
      <c r="F18" s="26"/>
      <c r="G18" s="26"/>
    </row>
    <row r="19" spans="1:7" ht="31.5" x14ac:dyDescent="0.25">
      <c r="A19" s="27" t="s">
        <v>60</v>
      </c>
      <c r="B19" s="28" t="s">
        <v>61</v>
      </c>
      <c r="C19" s="69">
        <v>9110.5379100000009</v>
      </c>
      <c r="F19" s="26"/>
      <c r="G19" s="26"/>
    </row>
    <row r="20" spans="1:7" ht="31.5" x14ac:dyDescent="0.25">
      <c r="A20" s="27" t="s">
        <v>62</v>
      </c>
      <c r="B20" s="28" t="s">
        <v>63</v>
      </c>
      <c r="C20" s="69">
        <v>13916.131799999999</v>
      </c>
      <c r="F20" s="26"/>
      <c r="G20" s="26"/>
    </row>
    <row r="21" spans="1:7" x14ac:dyDescent="0.25">
      <c r="A21" s="27" t="s">
        <v>64</v>
      </c>
      <c r="B21" s="28" t="s">
        <v>65</v>
      </c>
      <c r="C21" s="69">
        <v>82046.539670000013</v>
      </c>
      <c r="F21" s="26"/>
      <c r="G21" s="26"/>
    </row>
    <row r="22" spans="1:7" x14ac:dyDescent="0.25">
      <c r="A22" s="27" t="s">
        <v>66</v>
      </c>
      <c r="B22" s="28" t="s">
        <v>67</v>
      </c>
      <c r="C22" s="69">
        <v>50990.851320000002</v>
      </c>
      <c r="F22" s="26"/>
      <c r="G22" s="26"/>
    </row>
    <row r="23" spans="1:7" ht="47.25" x14ac:dyDescent="0.25">
      <c r="A23" s="27" t="s">
        <v>68</v>
      </c>
      <c r="B23" s="28" t="s">
        <v>69</v>
      </c>
      <c r="C23" s="69">
        <v>2028.5663800000002</v>
      </c>
      <c r="F23" s="26"/>
      <c r="G23" s="26"/>
    </row>
    <row r="24" spans="1:7" x14ac:dyDescent="0.25">
      <c r="A24" s="27" t="s">
        <v>70</v>
      </c>
      <c r="B24" s="28" t="s">
        <v>71</v>
      </c>
      <c r="C24" s="69">
        <v>81802.511330000008</v>
      </c>
      <c r="F24" s="26"/>
      <c r="G24" s="26"/>
    </row>
    <row r="25" spans="1:7" ht="47.25" x14ac:dyDescent="0.25">
      <c r="A25" s="27" t="s">
        <v>72</v>
      </c>
      <c r="B25" s="28" t="s">
        <v>254</v>
      </c>
      <c r="C25" s="69">
        <v>1593.3949399999999</v>
      </c>
      <c r="F25" s="26"/>
      <c r="G25" s="26"/>
    </row>
    <row r="26" spans="1:7" ht="16.5" thickBot="1" x14ac:dyDescent="0.3">
      <c r="A26" s="35" t="s">
        <v>73</v>
      </c>
      <c r="B26" s="36" t="s">
        <v>74</v>
      </c>
      <c r="C26" s="71">
        <v>13700.112450000275</v>
      </c>
      <c r="F26" s="26"/>
      <c r="G26" s="26"/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zoomScale="90" zoomScaleNormal="90" zoomScaleSheetLayoutView="80" workbookViewId="0">
      <selection activeCell="C8" sqref="C8"/>
    </sheetView>
  </sheetViews>
  <sheetFormatPr defaultRowHeight="15.75" x14ac:dyDescent="0.25"/>
  <cols>
    <col min="1" max="1" width="4.7109375" style="19" customWidth="1"/>
    <col min="2" max="2" width="31.7109375" style="19" customWidth="1"/>
    <col min="3" max="3" width="32.42578125" style="19" customWidth="1"/>
    <col min="4" max="4" width="24.42578125" style="19" customWidth="1"/>
    <col min="5" max="5" width="23" style="19" bestFit="1" customWidth="1"/>
    <col min="6" max="7" width="14.7109375" style="17" customWidth="1"/>
    <col min="8" max="9" width="22.42578125" style="19" customWidth="1"/>
    <col min="10" max="10" width="10.140625" style="19" bestFit="1" customWidth="1"/>
    <col min="11" max="16384" width="9.140625" style="19"/>
  </cols>
  <sheetData>
    <row r="1" spans="1:10" s="12" customFormat="1" ht="69" customHeight="1" x14ac:dyDescent="0.25">
      <c r="A1" s="98" t="s">
        <v>261</v>
      </c>
      <c r="B1" s="99"/>
      <c r="C1" s="99"/>
      <c r="D1" s="99"/>
      <c r="F1" s="13"/>
      <c r="G1" s="13"/>
    </row>
    <row r="2" spans="1:10" s="12" customFormat="1" ht="16.5" thickBot="1" x14ac:dyDescent="0.3">
      <c r="B2" s="14"/>
      <c r="C2" s="14"/>
      <c r="F2" s="13"/>
      <c r="G2" s="13"/>
    </row>
    <row r="3" spans="1:10" s="15" customFormat="1" ht="113.25" customHeight="1" thickBot="1" x14ac:dyDescent="0.3">
      <c r="A3" s="43" t="s">
        <v>30</v>
      </c>
      <c r="B3" s="44" t="s">
        <v>264</v>
      </c>
      <c r="C3" s="44" t="s">
        <v>265</v>
      </c>
      <c r="D3" s="45" t="s">
        <v>259</v>
      </c>
      <c r="F3" s="16"/>
      <c r="G3" s="16"/>
    </row>
    <row r="4" spans="1:10" s="15" customFormat="1" ht="24.75" customHeight="1" thickBot="1" x14ac:dyDescent="0.3">
      <c r="A4" s="49"/>
      <c r="B4" s="50" t="s">
        <v>31</v>
      </c>
      <c r="C4" s="50" t="s">
        <v>77</v>
      </c>
      <c r="D4" s="51">
        <f>SUM(D5:D17)</f>
        <v>1482385.6473800004</v>
      </c>
      <c r="F4" s="16"/>
      <c r="G4" s="16"/>
    </row>
    <row r="5" spans="1:10" ht="33.75" customHeight="1" x14ac:dyDescent="0.25">
      <c r="A5" s="46">
        <v>1</v>
      </c>
      <c r="B5" s="47" t="s">
        <v>78</v>
      </c>
      <c r="C5" s="47" t="s">
        <v>79</v>
      </c>
      <c r="D5" s="48">
        <v>860028.32250999997</v>
      </c>
      <c r="E5" s="17"/>
      <c r="H5" s="17"/>
      <c r="I5" s="18"/>
      <c r="J5" s="17"/>
    </row>
    <row r="6" spans="1:10" ht="33.75" customHeight="1" x14ac:dyDescent="0.25">
      <c r="A6" s="37">
        <v>2</v>
      </c>
      <c r="B6" s="38" t="s">
        <v>80</v>
      </c>
      <c r="C6" s="38" t="s">
        <v>81</v>
      </c>
      <c r="D6" s="39">
        <v>194374.34684000001</v>
      </c>
      <c r="E6" s="17"/>
      <c r="H6" s="17"/>
      <c r="I6" s="18"/>
    </row>
    <row r="7" spans="1:10" ht="33.75" customHeight="1" x14ac:dyDescent="0.25">
      <c r="A7" s="37">
        <v>3</v>
      </c>
      <c r="B7" s="38" t="s">
        <v>82</v>
      </c>
      <c r="C7" s="38" t="s">
        <v>83</v>
      </c>
      <c r="D7" s="39">
        <v>30038.265799999994</v>
      </c>
      <c r="E7" s="17"/>
      <c r="H7" s="17"/>
      <c r="I7" s="18"/>
    </row>
    <row r="8" spans="1:10" ht="33.75" customHeight="1" x14ac:dyDescent="0.25">
      <c r="A8" s="37">
        <v>4</v>
      </c>
      <c r="B8" s="38" t="s">
        <v>84</v>
      </c>
      <c r="C8" s="38" t="s">
        <v>85</v>
      </c>
      <c r="D8" s="39">
        <v>35548.694179999999</v>
      </c>
      <c r="E8" s="17"/>
      <c r="H8" s="17"/>
      <c r="I8" s="18"/>
    </row>
    <row r="9" spans="1:10" ht="33.75" customHeight="1" x14ac:dyDescent="0.25">
      <c r="A9" s="37">
        <v>5</v>
      </c>
      <c r="B9" s="38" t="s">
        <v>86</v>
      </c>
      <c r="C9" s="38" t="s">
        <v>87</v>
      </c>
      <c r="D9" s="39">
        <v>31681.358889999996</v>
      </c>
      <c r="E9" s="17"/>
      <c r="H9" s="17"/>
      <c r="I9" s="18"/>
    </row>
    <row r="10" spans="1:10" ht="33.75" customHeight="1" x14ac:dyDescent="0.25">
      <c r="A10" s="37">
        <v>6</v>
      </c>
      <c r="B10" s="38" t="s">
        <v>88</v>
      </c>
      <c r="C10" s="38" t="s">
        <v>89</v>
      </c>
      <c r="D10" s="39">
        <v>52685.177990000011</v>
      </c>
      <c r="E10" s="17"/>
      <c r="H10" s="17"/>
      <c r="I10" s="18"/>
    </row>
    <row r="11" spans="1:10" ht="33.75" customHeight="1" x14ac:dyDescent="0.25">
      <c r="A11" s="37">
        <v>7</v>
      </c>
      <c r="B11" s="38" t="s">
        <v>90</v>
      </c>
      <c r="C11" s="38" t="s">
        <v>91</v>
      </c>
      <c r="D11" s="39">
        <v>45077.858230000013</v>
      </c>
      <c r="E11" s="17"/>
      <c r="H11" s="17"/>
      <c r="I11" s="18"/>
    </row>
    <row r="12" spans="1:10" ht="33.75" customHeight="1" x14ac:dyDescent="0.25">
      <c r="A12" s="37">
        <v>8</v>
      </c>
      <c r="B12" s="38" t="s">
        <v>92</v>
      </c>
      <c r="C12" s="38" t="s">
        <v>93</v>
      </c>
      <c r="D12" s="39">
        <v>41911.800199999976</v>
      </c>
      <c r="E12" s="17"/>
      <c r="H12" s="17"/>
      <c r="I12" s="18"/>
    </row>
    <row r="13" spans="1:10" ht="33.75" customHeight="1" x14ac:dyDescent="0.25">
      <c r="A13" s="37">
        <v>9</v>
      </c>
      <c r="B13" s="38" t="s">
        <v>94</v>
      </c>
      <c r="C13" s="38" t="s">
        <v>95</v>
      </c>
      <c r="D13" s="39">
        <v>33570.438579999995</v>
      </c>
      <c r="E13" s="17"/>
      <c r="H13" s="17"/>
      <c r="I13" s="18"/>
    </row>
    <row r="14" spans="1:10" ht="33.75" customHeight="1" x14ac:dyDescent="0.25">
      <c r="A14" s="37">
        <v>10</v>
      </c>
      <c r="B14" s="38" t="s">
        <v>96</v>
      </c>
      <c r="C14" s="38" t="s">
        <v>97</v>
      </c>
      <c r="D14" s="39">
        <v>37723.012199999983</v>
      </c>
      <c r="E14" s="17"/>
      <c r="H14" s="17"/>
      <c r="I14" s="18"/>
    </row>
    <row r="15" spans="1:10" ht="33.75" customHeight="1" x14ac:dyDescent="0.25">
      <c r="A15" s="37">
        <v>11</v>
      </c>
      <c r="B15" s="38" t="s">
        <v>98</v>
      </c>
      <c r="C15" s="38" t="s">
        <v>99</v>
      </c>
      <c r="D15" s="39">
        <v>29509.213300000003</v>
      </c>
      <c r="E15" s="17"/>
      <c r="H15" s="17"/>
      <c r="I15" s="18"/>
    </row>
    <row r="16" spans="1:10" ht="33.75" customHeight="1" x14ac:dyDescent="0.25">
      <c r="A16" s="37">
        <v>12</v>
      </c>
      <c r="B16" s="38" t="s">
        <v>100</v>
      </c>
      <c r="C16" s="38" t="s">
        <v>101</v>
      </c>
      <c r="D16" s="39">
        <v>38118.156230000008</v>
      </c>
      <c r="E16" s="17"/>
      <c r="H16" s="17"/>
      <c r="I16" s="18"/>
    </row>
    <row r="17" spans="1:9" ht="33.75" customHeight="1" thickBot="1" x14ac:dyDescent="0.3">
      <c r="A17" s="40">
        <v>13</v>
      </c>
      <c r="B17" s="41" t="s">
        <v>102</v>
      </c>
      <c r="C17" s="41" t="s">
        <v>103</v>
      </c>
      <c r="D17" s="42">
        <v>52119.002430000015</v>
      </c>
      <c r="E17" s="17"/>
      <c r="H17" s="17"/>
      <c r="I17" s="18"/>
    </row>
    <row r="19" spans="1:9" x14ac:dyDescent="0.25">
      <c r="D19" s="17"/>
    </row>
    <row r="20" spans="1:9" x14ac:dyDescent="0.25">
      <c r="D20" s="20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zoomScaleSheetLayoutView="80" workbookViewId="0">
      <pane xSplit="2" ySplit="3" topLeftCell="C4" activePane="bottomRight" state="frozen"/>
      <selection sqref="A1:C1"/>
      <selection pane="topRight" sqref="A1:C1"/>
      <selection pane="bottomLeft" sqref="A1:C1"/>
      <selection pane="bottomRight" activeCell="D6" sqref="D6"/>
    </sheetView>
  </sheetViews>
  <sheetFormatPr defaultRowHeight="15.75" x14ac:dyDescent="0.25"/>
  <cols>
    <col min="1" max="1" width="4.7109375" style="19" customWidth="1"/>
    <col min="2" max="2" width="30.5703125" style="19" customWidth="1"/>
    <col min="3" max="3" width="32.5703125" style="19" customWidth="1"/>
    <col min="4" max="4" width="21.5703125" style="19" customWidth="1"/>
    <col min="5" max="5" width="23" style="19" bestFit="1" customWidth="1"/>
    <col min="6" max="7" width="14.7109375" style="17" customWidth="1"/>
    <col min="8" max="9" width="22.42578125" style="19" customWidth="1"/>
    <col min="10" max="10" width="10.140625" style="19" bestFit="1" customWidth="1"/>
    <col min="11" max="16384" width="9.140625" style="19"/>
  </cols>
  <sheetData>
    <row r="1" spans="1:10" s="12" customFormat="1" ht="69" customHeight="1" x14ac:dyDescent="0.25">
      <c r="A1" s="98" t="s">
        <v>256</v>
      </c>
      <c r="B1" s="99"/>
      <c r="C1" s="99"/>
      <c r="D1" s="99"/>
      <c r="F1" s="13"/>
      <c r="G1" s="13"/>
    </row>
    <row r="2" spans="1:10" s="12" customFormat="1" ht="16.5" thickBot="1" x14ac:dyDescent="0.3">
      <c r="B2" s="14"/>
      <c r="C2" s="14"/>
      <c r="F2" s="13"/>
      <c r="G2" s="13"/>
    </row>
    <row r="3" spans="1:10" s="15" customFormat="1" ht="123.75" customHeight="1" thickBot="1" x14ac:dyDescent="0.3">
      <c r="A3" s="43" t="s">
        <v>30</v>
      </c>
      <c r="B3" s="44" t="s">
        <v>257</v>
      </c>
      <c r="C3" s="44" t="s">
        <v>258</v>
      </c>
      <c r="D3" s="45" t="s">
        <v>259</v>
      </c>
      <c r="F3" s="16"/>
      <c r="G3" s="16"/>
    </row>
    <row r="4" spans="1:10" s="15" customFormat="1" ht="23.25" customHeight="1" thickBot="1" x14ac:dyDescent="0.3">
      <c r="A4" s="49"/>
      <c r="B4" s="50" t="s">
        <v>31</v>
      </c>
      <c r="C4" s="50" t="s">
        <v>77</v>
      </c>
      <c r="D4" s="83">
        <f>SUM(D5:D17)</f>
        <v>992227.76899999985</v>
      </c>
      <c r="F4" s="16"/>
      <c r="G4" s="16"/>
    </row>
    <row r="5" spans="1:10" ht="21" customHeight="1" x14ac:dyDescent="0.25">
      <c r="A5" s="46">
        <v>1</v>
      </c>
      <c r="B5" s="47" t="s">
        <v>78</v>
      </c>
      <c r="C5" s="47" t="s">
        <v>79</v>
      </c>
      <c r="D5" s="84">
        <v>94248.748999999996</v>
      </c>
      <c r="E5" s="17"/>
      <c r="H5" s="17"/>
      <c r="I5" s="18"/>
      <c r="J5" s="17"/>
    </row>
    <row r="6" spans="1:10" ht="21" customHeight="1" x14ac:dyDescent="0.25">
      <c r="A6" s="37">
        <v>2</v>
      </c>
      <c r="B6" s="38" t="s">
        <v>80</v>
      </c>
      <c r="C6" s="38" t="s">
        <v>81</v>
      </c>
      <c r="D6" s="85">
        <v>94753.282999999996</v>
      </c>
      <c r="E6" s="17"/>
      <c r="H6" s="17"/>
      <c r="I6" s="18"/>
    </row>
    <row r="7" spans="1:10" ht="21" customHeight="1" x14ac:dyDescent="0.25">
      <c r="A7" s="37">
        <v>3</v>
      </c>
      <c r="B7" s="38" t="s">
        <v>82</v>
      </c>
      <c r="C7" s="38" t="s">
        <v>83</v>
      </c>
      <c r="D7" s="85">
        <v>49002.056400000001</v>
      </c>
      <c r="E7" s="17"/>
      <c r="H7" s="17"/>
      <c r="I7" s="18"/>
    </row>
    <row r="8" spans="1:10" ht="21" customHeight="1" x14ac:dyDescent="0.25">
      <c r="A8" s="37">
        <v>4</v>
      </c>
      <c r="B8" s="38" t="s">
        <v>84</v>
      </c>
      <c r="C8" s="38" t="s">
        <v>85</v>
      </c>
      <c r="D8" s="85">
        <v>80075.652000000002</v>
      </c>
      <c r="E8" s="17"/>
      <c r="H8" s="17"/>
      <c r="I8" s="18"/>
    </row>
    <row r="9" spans="1:10" ht="21" customHeight="1" x14ac:dyDescent="0.25">
      <c r="A9" s="37">
        <v>5</v>
      </c>
      <c r="B9" s="38" t="s">
        <v>86</v>
      </c>
      <c r="C9" s="38" t="s">
        <v>87</v>
      </c>
      <c r="D9" s="85">
        <v>62385.657500000001</v>
      </c>
      <c r="E9" s="17"/>
      <c r="H9" s="17"/>
      <c r="I9" s="18"/>
    </row>
    <row r="10" spans="1:10" ht="21" customHeight="1" x14ac:dyDescent="0.25">
      <c r="A10" s="37">
        <v>6</v>
      </c>
      <c r="B10" s="38" t="s">
        <v>88</v>
      </c>
      <c r="C10" s="38" t="s">
        <v>89</v>
      </c>
      <c r="D10" s="85">
        <v>69144.576400000005</v>
      </c>
      <c r="E10" s="17"/>
      <c r="H10" s="17"/>
      <c r="I10" s="18"/>
    </row>
    <row r="11" spans="1:10" ht="21" customHeight="1" x14ac:dyDescent="0.25">
      <c r="A11" s="37">
        <v>7</v>
      </c>
      <c r="B11" s="38" t="s">
        <v>90</v>
      </c>
      <c r="C11" s="38" t="s">
        <v>91</v>
      </c>
      <c r="D11" s="85">
        <v>86476.935500000007</v>
      </c>
      <c r="E11" s="17"/>
      <c r="H11" s="17"/>
      <c r="I11" s="18"/>
    </row>
    <row r="12" spans="1:10" ht="21" customHeight="1" x14ac:dyDescent="0.25">
      <c r="A12" s="37">
        <v>8</v>
      </c>
      <c r="B12" s="38" t="s">
        <v>92</v>
      </c>
      <c r="C12" s="38" t="s">
        <v>93</v>
      </c>
      <c r="D12" s="85">
        <v>74632.815000000002</v>
      </c>
      <c r="E12" s="17"/>
      <c r="H12" s="17"/>
      <c r="I12" s="18"/>
    </row>
    <row r="13" spans="1:10" ht="21" customHeight="1" x14ac:dyDescent="0.25">
      <c r="A13" s="37">
        <v>9</v>
      </c>
      <c r="B13" s="38" t="s">
        <v>94</v>
      </c>
      <c r="C13" s="38" t="s">
        <v>95</v>
      </c>
      <c r="D13" s="85">
        <v>76246.592999999993</v>
      </c>
      <c r="E13" s="17"/>
      <c r="H13" s="17"/>
      <c r="I13" s="18"/>
    </row>
    <row r="14" spans="1:10" ht="21" customHeight="1" x14ac:dyDescent="0.25">
      <c r="A14" s="37">
        <v>10</v>
      </c>
      <c r="B14" s="38" t="s">
        <v>96</v>
      </c>
      <c r="C14" s="38" t="s">
        <v>97</v>
      </c>
      <c r="D14" s="85">
        <v>77873.085000000006</v>
      </c>
      <c r="E14" s="17"/>
      <c r="H14" s="17"/>
      <c r="I14" s="18"/>
    </row>
    <row r="15" spans="1:10" ht="21" customHeight="1" x14ac:dyDescent="0.25">
      <c r="A15" s="37">
        <v>11</v>
      </c>
      <c r="B15" s="38" t="s">
        <v>98</v>
      </c>
      <c r="C15" s="38" t="s">
        <v>99</v>
      </c>
      <c r="D15" s="85">
        <v>69676.607999999993</v>
      </c>
      <c r="E15" s="17"/>
      <c r="H15" s="17"/>
      <c r="I15" s="18"/>
    </row>
    <row r="16" spans="1:10" ht="21" customHeight="1" x14ac:dyDescent="0.25">
      <c r="A16" s="37">
        <v>12</v>
      </c>
      <c r="B16" s="38" t="s">
        <v>100</v>
      </c>
      <c r="C16" s="38" t="s">
        <v>101</v>
      </c>
      <c r="D16" s="85">
        <v>78228.739000000001</v>
      </c>
      <c r="E16" s="17"/>
      <c r="H16" s="17"/>
      <c r="I16" s="18"/>
    </row>
    <row r="17" spans="1:9" ht="21" customHeight="1" thickBot="1" x14ac:dyDescent="0.3">
      <c r="A17" s="40">
        <v>13</v>
      </c>
      <c r="B17" s="41" t="s">
        <v>102</v>
      </c>
      <c r="C17" s="41" t="s">
        <v>103</v>
      </c>
      <c r="D17" s="86">
        <v>79483.01920000001</v>
      </c>
      <c r="E17" s="17"/>
      <c r="H17" s="17"/>
      <c r="I17" s="18"/>
    </row>
    <row r="19" spans="1:9" x14ac:dyDescent="0.25">
      <c r="D19" s="17"/>
    </row>
    <row r="20" spans="1:9" x14ac:dyDescent="0.25">
      <c r="D20" s="20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1"/>
  <sheetViews>
    <sheetView zoomScale="85" zoomScaleNormal="85" zoomScaleSheetLayoutView="85" workbookViewId="0">
      <pane xSplit="2" ySplit="5" topLeftCell="C51" activePane="bottomRight" state="frozen"/>
      <selection sqref="A1:C1"/>
      <selection pane="topRight" sqref="A1:C1"/>
      <selection pane="bottomLeft" sqref="A1:C1"/>
      <selection pane="bottomRight" activeCell="H14" sqref="H14"/>
    </sheetView>
  </sheetViews>
  <sheetFormatPr defaultRowHeight="15.75" x14ac:dyDescent="0.25"/>
  <cols>
    <col min="1" max="1" width="8.140625" style="19" customWidth="1"/>
    <col min="2" max="2" width="56.85546875" style="19" customWidth="1"/>
    <col min="3" max="3" width="64.85546875" style="19" customWidth="1"/>
    <col min="4" max="4" width="21.5703125" style="75" customWidth="1"/>
    <col min="5" max="5" width="19.42578125" style="74" customWidth="1"/>
    <col min="6" max="6" width="14.7109375" style="74" bestFit="1" customWidth="1"/>
    <col min="7" max="7" width="9.140625" style="74"/>
    <col min="8" max="16384" width="9.140625" style="19"/>
  </cols>
  <sheetData>
    <row r="1" spans="1:7" ht="18.75" x14ac:dyDescent="0.25">
      <c r="A1" s="87" t="s">
        <v>255</v>
      </c>
      <c r="B1" s="87"/>
      <c r="C1" s="87"/>
      <c r="D1" s="87"/>
    </row>
    <row r="2" spans="1:7" ht="18.75" x14ac:dyDescent="0.25">
      <c r="A2" s="87" t="s">
        <v>242</v>
      </c>
      <c r="B2" s="87"/>
      <c r="C2" s="87"/>
      <c r="D2" s="87"/>
    </row>
    <row r="3" spans="1:7" ht="16.5" thickBot="1" x14ac:dyDescent="0.3">
      <c r="B3" s="54"/>
      <c r="C3" s="54"/>
      <c r="D3" s="53"/>
    </row>
    <row r="4" spans="1:7" ht="23.25" customHeight="1" x14ac:dyDescent="0.25">
      <c r="A4" s="103" t="s">
        <v>30</v>
      </c>
      <c r="B4" s="92" t="s">
        <v>241</v>
      </c>
      <c r="C4" s="92" t="s">
        <v>240</v>
      </c>
      <c r="D4" s="104" t="s">
        <v>259</v>
      </c>
    </row>
    <row r="5" spans="1:7" ht="31.5" customHeight="1" thickBot="1" x14ac:dyDescent="0.3">
      <c r="A5" s="119"/>
      <c r="B5" s="94"/>
      <c r="C5" s="94"/>
      <c r="D5" s="120"/>
    </row>
    <row r="6" spans="1:7" ht="27.75" customHeight="1" thickBot="1" x14ac:dyDescent="0.3">
      <c r="A6" s="124"/>
      <c r="B6" s="125" t="s">
        <v>239</v>
      </c>
      <c r="C6" s="125" t="s">
        <v>243</v>
      </c>
      <c r="D6" s="126">
        <f>+D7+D24+D39+D40+D43+D44+D45</f>
        <v>3626626.8971500006</v>
      </c>
      <c r="E6" s="76"/>
      <c r="F6" s="76"/>
      <c r="G6" s="77"/>
    </row>
    <row r="7" spans="1:7" ht="31.5" x14ac:dyDescent="0.25">
      <c r="A7" s="121" t="s">
        <v>238</v>
      </c>
      <c r="B7" s="122" t="s">
        <v>237</v>
      </c>
      <c r="C7" s="122" t="s">
        <v>236</v>
      </c>
      <c r="D7" s="123">
        <f>+D9+D13+D14+D17+D18+D20+D21+D22+D19+D23</f>
        <v>2043939.6428600005</v>
      </c>
      <c r="E7" s="76"/>
      <c r="F7" s="76"/>
      <c r="G7" s="77"/>
    </row>
    <row r="8" spans="1:7" ht="31.5" customHeight="1" x14ac:dyDescent="0.25">
      <c r="A8" s="105"/>
      <c r="B8" s="108" t="s">
        <v>155</v>
      </c>
      <c r="C8" s="108" t="s">
        <v>116</v>
      </c>
      <c r="D8" s="109"/>
      <c r="E8" s="76"/>
      <c r="F8" s="76"/>
      <c r="G8" s="77"/>
    </row>
    <row r="9" spans="1:7" ht="31.5" customHeight="1" x14ac:dyDescent="0.25">
      <c r="A9" s="110" t="s">
        <v>235</v>
      </c>
      <c r="B9" s="111" t="s">
        <v>234</v>
      </c>
      <c r="C9" s="111" t="s">
        <v>233</v>
      </c>
      <c r="D9" s="109">
        <f>+D10+D11+D12</f>
        <v>457849.78360999998</v>
      </c>
      <c r="E9" s="76"/>
      <c r="F9" s="76"/>
      <c r="G9" s="77"/>
    </row>
    <row r="10" spans="1:7" ht="31.5" customHeight="1" x14ac:dyDescent="0.25">
      <c r="A10" s="110"/>
      <c r="B10" s="112" t="s">
        <v>232</v>
      </c>
      <c r="C10" s="113" t="s">
        <v>231</v>
      </c>
      <c r="D10" s="109">
        <v>194728.86129</v>
      </c>
      <c r="F10" s="76"/>
      <c r="G10" s="77"/>
    </row>
    <row r="11" spans="1:7" ht="31.5" customHeight="1" x14ac:dyDescent="0.25">
      <c r="A11" s="110"/>
      <c r="B11" s="112" t="s">
        <v>230</v>
      </c>
      <c r="C11" s="113" t="s">
        <v>229</v>
      </c>
      <c r="D11" s="109">
        <v>259100.30392000001</v>
      </c>
      <c r="F11" s="76"/>
      <c r="G11" s="77"/>
    </row>
    <row r="12" spans="1:7" ht="31.5" customHeight="1" x14ac:dyDescent="0.25">
      <c r="A12" s="110"/>
      <c r="B12" s="112" t="s">
        <v>228</v>
      </c>
      <c r="C12" s="113" t="s">
        <v>227</v>
      </c>
      <c r="D12" s="109">
        <v>4020.6183999999998</v>
      </c>
      <c r="F12" s="76"/>
      <c r="G12" s="77"/>
    </row>
    <row r="13" spans="1:7" ht="31.5" customHeight="1" x14ac:dyDescent="0.25">
      <c r="A13" s="110" t="s">
        <v>226</v>
      </c>
      <c r="B13" s="111" t="s">
        <v>225</v>
      </c>
      <c r="C13" s="111" t="s">
        <v>224</v>
      </c>
      <c r="D13" s="109">
        <v>1066692.81856</v>
      </c>
      <c r="F13" s="76"/>
      <c r="G13" s="77"/>
    </row>
    <row r="14" spans="1:7" ht="31.5" customHeight="1" x14ac:dyDescent="0.25">
      <c r="A14" s="110" t="s">
        <v>223</v>
      </c>
      <c r="B14" s="111" t="s">
        <v>222</v>
      </c>
      <c r="C14" s="111" t="s">
        <v>221</v>
      </c>
      <c r="D14" s="109">
        <f>+D15+D16</f>
        <v>86205.053329999995</v>
      </c>
      <c r="F14" s="76"/>
      <c r="G14" s="77"/>
    </row>
    <row r="15" spans="1:7" ht="31.5" customHeight="1" x14ac:dyDescent="0.25">
      <c r="A15" s="110"/>
      <c r="B15" s="112" t="s">
        <v>220</v>
      </c>
      <c r="C15" s="113" t="s">
        <v>219</v>
      </c>
      <c r="D15" s="109">
        <v>26448.992289999998</v>
      </c>
      <c r="F15" s="76"/>
      <c r="G15" s="77"/>
    </row>
    <row r="16" spans="1:7" ht="25.5" customHeight="1" x14ac:dyDescent="0.25">
      <c r="A16" s="110"/>
      <c r="B16" s="112" t="s">
        <v>218</v>
      </c>
      <c r="C16" s="113" t="s">
        <v>217</v>
      </c>
      <c r="D16" s="109">
        <v>59756.061040000001</v>
      </c>
      <c r="F16" s="76"/>
      <c r="G16" s="77"/>
    </row>
    <row r="17" spans="1:7" ht="31.5" customHeight="1" x14ac:dyDescent="0.25">
      <c r="A17" s="110" t="s">
        <v>216</v>
      </c>
      <c r="B17" s="111" t="s">
        <v>215</v>
      </c>
      <c r="C17" s="111" t="s">
        <v>214</v>
      </c>
      <c r="D17" s="109">
        <v>2007.40822</v>
      </c>
      <c r="F17" s="76"/>
      <c r="G17" s="77"/>
    </row>
    <row r="18" spans="1:7" ht="31.5" x14ac:dyDescent="0.25">
      <c r="A18" s="110" t="s">
        <v>213</v>
      </c>
      <c r="B18" s="111" t="s">
        <v>212</v>
      </c>
      <c r="C18" s="111" t="s">
        <v>211</v>
      </c>
      <c r="D18" s="109">
        <v>418669.36849999998</v>
      </c>
      <c r="F18" s="76"/>
      <c r="G18" s="77"/>
    </row>
    <row r="19" spans="1:7" ht="47.25" x14ac:dyDescent="0.25">
      <c r="A19" s="110" t="s">
        <v>210</v>
      </c>
      <c r="B19" s="111" t="s">
        <v>268</v>
      </c>
      <c r="C19" s="111" t="s">
        <v>269</v>
      </c>
      <c r="D19" s="109">
        <v>7821</v>
      </c>
      <c r="F19" s="76"/>
      <c r="G19" s="77"/>
    </row>
    <row r="20" spans="1:7" ht="31.5" x14ac:dyDescent="0.25">
      <c r="A20" s="110" t="s">
        <v>209</v>
      </c>
      <c r="B20" s="111" t="s">
        <v>270</v>
      </c>
      <c r="C20" s="111" t="s">
        <v>271</v>
      </c>
      <c r="D20" s="109">
        <v>1.96</v>
      </c>
      <c r="F20" s="76"/>
      <c r="G20" s="77"/>
    </row>
    <row r="21" spans="1:7" ht="47.25" x14ac:dyDescent="0.25">
      <c r="A21" s="110" t="s">
        <v>206</v>
      </c>
      <c r="B21" s="111" t="s">
        <v>208</v>
      </c>
      <c r="C21" s="111" t="s">
        <v>207</v>
      </c>
      <c r="D21" s="109">
        <v>1225.982</v>
      </c>
      <c r="F21" s="76"/>
      <c r="G21" s="77"/>
    </row>
    <row r="22" spans="1:7" ht="31.5" customHeight="1" x14ac:dyDescent="0.25">
      <c r="A22" s="110" t="s">
        <v>286</v>
      </c>
      <c r="B22" s="114" t="s">
        <v>205</v>
      </c>
      <c r="C22" s="114" t="s">
        <v>204</v>
      </c>
      <c r="D22" s="109">
        <v>2243.7798199999997</v>
      </c>
      <c r="F22" s="76"/>
      <c r="G22" s="77"/>
    </row>
    <row r="23" spans="1:7" ht="31.5" customHeight="1" x14ac:dyDescent="0.25">
      <c r="A23" s="110" t="s">
        <v>287</v>
      </c>
      <c r="B23" s="114" t="s">
        <v>203</v>
      </c>
      <c r="C23" s="114" t="s">
        <v>202</v>
      </c>
      <c r="D23" s="109">
        <v>1222.4888199999998</v>
      </c>
      <c r="F23" s="76"/>
      <c r="G23" s="77"/>
    </row>
    <row r="24" spans="1:7" s="15" customFormat="1" ht="31.5" customHeight="1" x14ac:dyDescent="0.25">
      <c r="A24" s="105" t="s">
        <v>201</v>
      </c>
      <c r="B24" s="106" t="s">
        <v>200</v>
      </c>
      <c r="C24" s="106" t="s">
        <v>199</v>
      </c>
      <c r="D24" s="107">
        <f>+D26+D27+D28+D29+D30+D31+D32+D33+D34+D35+D36+D37+D38</f>
        <v>773379.25358000002</v>
      </c>
      <c r="E24" s="79"/>
      <c r="F24" s="76"/>
      <c r="G24" s="78"/>
    </row>
    <row r="25" spans="1:7" ht="31.5" customHeight="1" x14ac:dyDescent="0.25">
      <c r="A25" s="105"/>
      <c r="B25" s="108" t="s">
        <v>155</v>
      </c>
      <c r="C25" s="108" t="s">
        <v>116</v>
      </c>
      <c r="D25" s="109">
        <v>0</v>
      </c>
      <c r="F25" s="76"/>
      <c r="G25" s="77"/>
    </row>
    <row r="26" spans="1:7" ht="31.5" customHeight="1" x14ac:dyDescent="0.25">
      <c r="A26" s="110" t="s">
        <v>198</v>
      </c>
      <c r="B26" s="114" t="s">
        <v>197</v>
      </c>
      <c r="C26" s="114" t="s">
        <v>196</v>
      </c>
      <c r="D26" s="109">
        <v>4852.2166100000004</v>
      </c>
      <c r="F26" s="76"/>
      <c r="G26" s="77"/>
    </row>
    <row r="27" spans="1:7" ht="31.5" customHeight="1" x14ac:dyDescent="0.25">
      <c r="A27" s="110" t="s">
        <v>244</v>
      </c>
      <c r="B27" s="114" t="s">
        <v>194</v>
      </c>
      <c r="C27" s="114" t="s">
        <v>193</v>
      </c>
      <c r="D27" s="109">
        <v>317827.66324000002</v>
      </c>
      <c r="F27" s="76"/>
      <c r="G27" s="77"/>
    </row>
    <row r="28" spans="1:7" ht="31.5" x14ac:dyDescent="0.25">
      <c r="A28" s="110" t="s">
        <v>195</v>
      </c>
      <c r="B28" s="114" t="s">
        <v>191</v>
      </c>
      <c r="C28" s="114" t="s">
        <v>190</v>
      </c>
      <c r="D28" s="109">
        <v>4021.4117700000002</v>
      </c>
      <c r="F28" s="76"/>
      <c r="G28" s="77"/>
    </row>
    <row r="29" spans="1:7" ht="31.5" customHeight="1" x14ac:dyDescent="0.25">
      <c r="A29" s="110" t="s">
        <v>192</v>
      </c>
      <c r="B29" s="114" t="s">
        <v>272</v>
      </c>
      <c r="C29" s="114" t="s">
        <v>273</v>
      </c>
      <c r="D29" s="109">
        <v>13704.9</v>
      </c>
      <c r="F29" s="76"/>
      <c r="G29" s="77"/>
    </row>
    <row r="30" spans="1:7" ht="63" x14ac:dyDescent="0.25">
      <c r="A30" s="110" t="s">
        <v>245</v>
      </c>
      <c r="B30" s="114" t="s">
        <v>274</v>
      </c>
      <c r="C30" s="114" t="s">
        <v>275</v>
      </c>
      <c r="D30" s="109">
        <v>11320.688259999997</v>
      </c>
      <c r="F30" s="76"/>
      <c r="G30" s="77"/>
    </row>
    <row r="31" spans="1:7" ht="31.5" customHeight="1" x14ac:dyDescent="0.25">
      <c r="A31" s="110" t="s">
        <v>189</v>
      </c>
      <c r="B31" s="114" t="s">
        <v>187</v>
      </c>
      <c r="C31" s="114" t="s">
        <v>186</v>
      </c>
      <c r="D31" s="109">
        <v>380772.69550999999</v>
      </c>
      <c r="F31" s="76"/>
      <c r="G31" s="77"/>
    </row>
    <row r="32" spans="1:7" ht="31.5" customHeight="1" x14ac:dyDescent="0.25">
      <c r="A32" s="110" t="s">
        <v>246</v>
      </c>
      <c r="B32" s="114" t="s">
        <v>184</v>
      </c>
      <c r="C32" s="114" t="s">
        <v>183</v>
      </c>
      <c r="D32" s="109">
        <v>3050.0599700000002</v>
      </c>
      <c r="F32" s="76"/>
      <c r="G32" s="77"/>
    </row>
    <row r="33" spans="1:7" ht="47.25" x14ac:dyDescent="0.25">
      <c r="A33" s="110" t="s">
        <v>188</v>
      </c>
      <c r="B33" s="114" t="s">
        <v>181</v>
      </c>
      <c r="C33" s="114" t="s">
        <v>180</v>
      </c>
      <c r="D33" s="109">
        <v>3891.8373099999999</v>
      </c>
      <c r="F33" s="76"/>
      <c r="G33" s="77"/>
    </row>
    <row r="34" spans="1:7" ht="31.5" customHeight="1" x14ac:dyDescent="0.25">
      <c r="A34" s="110" t="s">
        <v>185</v>
      </c>
      <c r="B34" s="114" t="s">
        <v>179</v>
      </c>
      <c r="C34" s="114" t="s">
        <v>178</v>
      </c>
      <c r="D34" s="109">
        <v>736.49699999999996</v>
      </c>
      <c r="F34" s="76"/>
      <c r="G34" s="77"/>
    </row>
    <row r="35" spans="1:7" ht="47.25" x14ac:dyDescent="0.25">
      <c r="A35" s="110" t="s">
        <v>182</v>
      </c>
      <c r="B35" s="114" t="s">
        <v>177</v>
      </c>
      <c r="C35" s="114" t="s">
        <v>176</v>
      </c>
      <c r="D35" s="109">
        <v>87.19708</v>
      </c>
      <c r="F35" s="76"/>
      <c r="G35" s="77"/>
    </row>
    <row r="36" spans="1:7" ht="31.5" x14ac:dyDescent="0.25">
      <c r="A36" s="110" t="s">
        <v>288</v>
      </c>
      <c r="B36" s="114" t="s">
        <v>175</v>
      </c>
      <c r="C36" s="114" t="s">
        <v>174</v>
      </c>
      <c r="D36" s="109">
        <v>20217.92036</v>
      </c>
      <c r="F36" s="76"/>
      <c r="G36" s="77"/>
    </row>
    <row r="37" spans="1:7" ht="31.5" x14ac:dyDescent="0.25">
      <c r="A37" s="110" t="s">
        <v>289</v>
      </c>
      <c r="B37" s="114" t="s">
        <v>276</v>
      </c>
      <c r="C37" s="114" t="s">
        <v>277</v>
      </c>
      <c r="D37" s="109">
        <v>181.53064000000001</v>
      </c>
      <c r="F37" s="76"/>
      <c r="G37" s="77"/>
    </row>
    <row r="38" spans="1:7" ht="31.5" customHeight="1" x14ac:dyDescent="0.25">
      <c r="A38" s="110" t="s">
        <v>290</v>
      </c>
      <c r="B38" s="114" t="s">
        <v>173</v>
      </c>
      <c r="C38" s="114" t="s">
        <v>172</v>
      </c>
      <c r="D38" s="109">
        <v>12714.635829999997</v>
      </c>
      <c r="F38" s="76"/>
      <c r="G38" s="77"/>
    </row>
    <row r="39" spans="1:7" ht="31.5" x14ac:dyDescent="0.25">
      <c r="A39" s="105" t="s">
        <v>171</v>
      </c>
      <c r="B39" s="106" t="s">
        <v>170</v>
      </c>
      <c r="C39" s="106" t="s">
        <v>169</v>
      </c>
      <c r="D39" s="107">
        <v>150569.52756000005</v>
      </c>
      <c r="F39" s="76"/>
      <c r="G39" s="77"/>
    </row>
    <row r="40" spans="1:7" ht="31.5" x14ac:dyDescent="0.25">
      <c r="A40" s="105" t="s">
        <v>168</v>
      </c>
      <c r="B40" s="106" t="s">
        <v>167</v>
      </c>
      <c r="C40" s="106" t="s">
        <v>166</v>
      </c>
      <c r="D40" s="107">
        <f>+D42</f>
        <v>136505.35335000002</v>
      </c>
      <c r="F40" s="76"/>
      <c r="G40" s="77"/>
    </row>
    <row r="41" spans="1:7" ht="31.5" customHeight="1" x14ac:dyDescent="0.25">
      <c r="A41" s="105"/>
      <c r="B41" s="115" t="s">
        <v>155</v>
      </c>
      <c r="C41" s="115" t="s">
        <v>116</v>
      </c>
      <c r="D41" s="109"/>
      <c r="F41" s="76"/>
      <c r="G41" s="77"/>
    </row>
    <row r="42" spans="1:7" ht="31.5" customHeight="1" x14ac:dyDescent="0.25">
      <c r="A42" s="110" t="s">
        <v>165</v>
      </c>
      <c r="B42" s="113" t="s">
        <v>164</v>
      </c>
      <c r="C42" s="113" t="s">
        <v>163</v>
      </c>
      <c r="D42" s="109">
        <v>136505.35335000002</v>
      </c>
      <c r="F42" s="76"/>
    </row>
    <row r="43" spans="1:7" ht="31.5" x14ac:dyDescent="0.25">
      <c r="A43" s="105" t="s">
        <v>162</v>
      </c>
      <c r="B43" s="106" t="s">
        <v>161</v>
      </c>
      <c r="C43" s="106" t="s">
        <v>160</v>
      </c>
      <c r="D43" s="107">
        <v>67726.557990000001</v>
      </c>
      <c r="F43" s="76"/>
    </row>
    <row r="44" spans="1:7" ht="31.5" customHeight="1" x14ac:dyDescent="0.25">
      <c r="A44" s="105" t="s">
        <v>159</v>
      </c>
      <c r="B44" s="106" t="s">
        <v>158</v>
      </c>
      <c r="C44" s="106" t="s">
        <v>157</v>
      </c>
      <c r="D44" s="107">
        <v>26501.308230000002</v>
      </c>
      <c r="F44" s="76"/>
    </row>
    <row r="45" spans="1:7" ht="31.5" customHeight="1" x14ac:dyDescent="0.25">
      <c r="A45" s="105" t="s">
        <v>156</v>
      </c>
      <c r="B45" s="106" t="s">
        <v>113</v>
      </c>
      <c r="C45" s="106" t="s">
        <v>150</v>
      </c>
      <c r="D45" s="107">
        <f>+D47+D48+D49+D50+D51+D52+D53+D54+D55+D56+D57+D58</f>
        <v>428005.25358000002</v>
      </c>
      <c r="F45" s="76"/>
    </row>
    <row r="46" spans="1:7" ht="31.5" customHeight="1" x14ac:dyDescent="0.25">
      <c r="A46" s="105"/>
      <c r="B46" s="108" t="s">
        <v>155</v>
      </c>
      <c r="C46" s="108" t="s">
        <v>116</v>
      </c>
      <c r="D46" s="109"/>
      <c r="F46" s="76"/>
    </row>
    <row r="47" spans="1:7" ht="31.5" x14ac:dyDescent="0.25">
      <c r="A47" s="110" t="s">
        <v>154</v>
      </c>
      <c r="B47" s="114" t="s">
        <v>153</v>
      </c>
      <c r="C47" s="114" t="s">
        <v>152</v>
      </c>
      <c r="D47" s="109">
        <v>38974.455319999994</v>
      </c>
      <c r="F47" s="76"/>
    </row>
    <row r="48" spans="1:7" ht="31.5" customHeight="1" x14ac:dyDescent="0.25">
      <c r="A48" s="110" t="s">
        <v>151</v>
      </c>
      <c r="B48" s="114" t="s">
        <v>113</v>
      </c>
      <c r="C48" s="114" t="s">
        <v>150</v>
      </c>
      <c r="D48" s="109">
        <v>104325.10291000003</v>
      </c>
      <c r="F48" s="76"/>
    </row>
    <row r="49" spans="1:6" ht="31.5" customHeight="1" x14ac:dyDescent="0.25">
      <c r="A49" s="110">
        <v>7.3</v>
      </c>
      <c r="B49" s="114" t="s">
        <v>149</v>
      </c>
      <c r="C49" s="114" t="s">
        <v>148</v>
      </c>
      <c r="D49" s="109">
        <v>1319.1093100000001</v>
      </c>
      <c r="F49" s="76"/>
    </row>
    <row r="50" spans="1:6" ht="31.5" customHeight="1" x14ac:dyDescent="0.25">
      <c r="A50" s="110" t="s">
        <v>247</v>
      </c>
      <c r="B50" s="114" t="s">
        <v>278</v>
      </c>
      <c r="C50" s="114" t="s">
        <v>279</v>
      </c>
      <c r="D50" s="109">
        <v>27887.863300000001</v>
      </c>
      <c r="F50" s="76"/>
    </row>
    <row r="51" spans="1:6" ht="31.5" x14ac:dyDescent="0.25">
      <c r="A51" s="110" t="s">
        <v>248</v>
      </c>
      <c r="B51" s="114" t="s">
        <v>147</v>
      </c>
      <c r="C51" s="114" t="s">
        <v>146</v>
      </c>
      <c r="D51" s="109">
        <v>44952.098320000005</v>
      </c>
      <c r="F51" s="76"/>
    </row>
    <row r="52" spans="1:6" ht="31.5" x14ac:dyDescent="0.25">
      <c r="A52" s="110" t="s">
        <v>249</v>
      </c>
      <c r="B52" s="114" t="s">
        <v>280</v>
      </c>
      <c r="C52" s="114" t="s">
        <v>281</v>
      </c>
      <c r="D52" s="109">
        <v>4755.6899999999996</v>
      </c>
      <c r="F52" s="76"/>
    </row>
    <row r="53" spans="1:6" ht="31.5" customHeight="1" x14ac:dyDescent="0.25">
      <c r="A53" s="110" t="s">
        <v>250</v>
      </c>
      <c r="B53" s="114" t="s">
        <v>282</v>
      </c>
      <c r="C53" s="114" t="s">
        <v>283</v>
      </c>
      <c r="D53" s="109">
        <v>2810.29</v>
      </c>
      <c r="F53" s="76"/>
    </row>
    <row r="54" spans="1:6" ht="31.5" customHeight="1" x14ac:dyDescent="0.25">
      <c r="A54" s="110" t="s">
        <v>251</v>
      </c>
      <c r="B54" s="114" t="s">
        <v>145</v>
      </c>
      <c r="C54" s="114" t="s">
        <v>144</v>
      </c>
      <c r="D54" s="109">
        <v>601.63243</v>
      </c>
      <c r="F54" s="76"/>
    </row>
    <row r="55" spans="1:6" ht="31.5" customHeight="1" x14ac:dyDescent="0.25">
      <c r="A55" s="110" t="s">
        <v>291</v>
      </c>
      <c r="B55" s="114" t="s">
        <v>143</v>
      </c>
      <c r="C55" s="114" t="s">
        <v>142</v>
      </c>
      <c r="D55" s="109">
        <v>2880.1544100000001</v>
      </c>
      <c r="F55" s="76"/>
    </row>
    <row r="56" spans="1:6" ht="31.5" customHeight="1" x14ac:dyDescent="0.25">
      <c r="A56" s="110" t="s">
        <v>292</v>
      </c>
      <c r="B56" s="114" t="s">
        <v>284</v>
      </c>
      <c r="C56" s="114" t="s">
        <v>285</v>
      </c>
      <c r="D56" s="109">
        <v>68519.5</v>
      </c>
      <c r="F56" s="76"/>
    </row>
    <row r="57" spans="1:6" ht="31.5" x14ac:dyDescent="0.25">
      <c r="A57" s="110" t="s">
        <v>293</v>
      </c>
      <c r="B57" s="114" t="s">
        <v>141</v>
      </c>
      <c r="C57" s="114" t="s">
        <v>140</v>
      </c>
      <c r="D57" s="109">
        <v>128857</v>
      </c>
      <c r="F57" s="76"/>
    </row>
    <row r="58" spans="1:6" ht="31.5" customHeight="1" thickBot="1" x14ac:dyDescent="0.3">
      <c r="A58" s="116" t="s">
        <v>294</v>
      </c>
      <c r="B58" s="117" t="s">
        <v>139</v>
      </c>
      <c r="C58" s="117" t="s">
        <v>138</v>
      </c>
      <c r="D58" s="118">
        <v>2122.3575799999999</v>
      </c>
      <c r="F58" s="76"/>
    </row>
    <row r="60" spans="1:6" x14ac:dyDescent="0.25">
      <c r="D60" s="20"/>
    </row>
    <row r="61" spans="1:6" x14ac:dyDescent="0.25">
      <c r="D61" s="20"/>
    </row>
  </sheetData>
  <mergeCells count="6">
    <mergeCell ref="A1:D1"/>
    <mergeCell ref="A2:D2"/>
    <mergeCell ref="A4:A5"/>
    <mergeCell ref="B4:B5"/>
    <mergeCell ref="D4:D5"/>
    <mergeCell ref="C4:C5"/>
  </mergeCells>
  <printOptions horizontalCentered="1"/>
  <pageMargins left="0.19685039370078741" right="0.19685039370078741" top="0.39370078740157483" bottom="0.39370078740157483" header="0.19685039370078741" footer="0.31496062992125984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zoomScale="90" zoomScaleNormal="90" zoomScaleSheetLayoutView="80" workbookViewId="0">
      <selection activeCell="F9" sqref="F9"/>
    </sheetView>
  </sheetViews>
  <sheetFormatPr defaultRowHeight="15.75" x14ac:dyDescent="0.25"/>
  <cols>
    <col min="1" max="1" width="4.7109375" style="19" customWidth="1"/>
    <col min="2" max="2" width="29.5703125" style="19" customWidth="1"/>
    <col min="3" max="3" width="30.5703125" style="19" customWidth="1"/>
    <col min="4" max="4" width="27.85546875" style="19" customWidth="1"/>
    <col min="5" max="5" width="23" style="19" bestFit="1" customWidth="1"/>
    <col min="6" max="7" width="14.7109375" style="17" customWidth="1"/>
    <col min="8" max="9" width="22.42578125" style="19" customWidth="1"/>
    <col min="10" max="10" width="10.140625" style="19" bestFit="1" customWidth="1"/>
    <col min="11" max="16384" width="9.140625" style="19"/>
  </cols>
  <sheetData>
    <row r="1" spans="1:10" s="12" customFormat="1" ht="69" customHeight="1" x14ac:dyDescent="0.25">
      <c r="A1" s="98" t="s">
        <v>261</v>
      </c>
      <c r="B1" s="99"/>
      <c r="C1" s="99"/>
      <c r="D1" s="99"/>
      <c r="F1" s="13"/>
      <c r="G1" s="13"/>
    </row>
    <row r="2" spans="1:10" s="12" customFormat="1" ht="16.5" thickBot="1" x14ac:dyDescent="0.3">
      <c r="B2" s="14"/>
      <c r="C2" s="14"/>
      <c r="F2" s="13"/>
      <c r="G2" s="13"/>
    </row>
    <row r="3" spans="1:10" s="15" customFormat="1" ht="123.75" customHeight="1" thickBot="1" x14ac:dyDescent="0.3">
      <c r="A3" s="43" t="s">
        <v>30</v>
      </c>
      <c r="B3" s="44" t="s">
        <v>262</v>
      </c>
      <c r="C3" s="44" t="s">
        <v>263</v>
      </c>
      <c r="D3" s="45" t="s">
        <v>259</v>
      </c>
      <c r="F3" s="16"/>
      <c r="G3" s="16"/>
    </row>
    <row r="4" spans="1:10" s="15" customFormat="1" ht="23.25" customHeight="1" thickBot="1" x14ac:dyDescent="0.3">
      <c r="A4" s="49"/>
      <c r="B4" s="50" t="s">
        <v>31</v>
      </c>
      <c r="C4" s="50" t="s">
        <v>77</v>
      </c>
      <c r="D4" s="51">
        <f>SUM(D5:D17)</f>
        <v>3626626.8971500001</v>
      </c>
      <c r="F4" s="16"/>
      <c r="G4" s="16"/>
    </row>
    <row r="5" spans="1:10" ht="33.75" customHeight="1" x14ac:dyDescent="0.25">
      <c r="A5" s="46">
        <v>1</v>
      </c>
      <c r="B5" s="47" t="s">
        <v>78</v>
      </c>
      <c r="C5" s="47" t="s">
        <v>79</v>
      </c>
      <c r="D5" s="48">
        <v>1752820.4226000004</v>
      </c>
      <c r="E5" s="17"/>
      <c r="H5" s="17"/>
      <c r="I5" s="18"/>
      <c r="J5" s="17"/>
    </row>
    <row r="6" spans="1:10" ht="33.75" customHeight="1" x14ac:dyDescent="0.25">
      <c r="A6" s="37">
        <v>2</v>
      </c>
      <c r="B6" s="38" t="s">
        <v>80</v>
      </c>
      <c r="C6" s="38" t="s">
        <v>81</v>
      </c>
      <c r="D6" s="39">
        <v>349297.29772000003</v>
      </c>
      <c r="E6" s="17"/>
      <c r="H6" s="17"/>
      <c r="I6" s="18"/>
    </row>
    <row r="7" spans="1:10" ht="33.75" customHeight="1" x14ac:dyDescent="0.25">
      <c r="A7" s="37">
        <v>3</v>
      </c>
      <c r="B7" s="38" t="s">
        <v>82</v>
      </c>
      <c r="C7" s="38" t="s">
        <v>83</v>
      </c>
      <c r="D7" s="39">
        <v>103104.12560000001</v>
      </c>
      <c r="E7" s="17"/>
      <c r="H7" s="17"/>
      <c r="I7" s="18"/>
    </row>
    <row r="8" spans="1:10" ht="33.75" customHeight="1" x14ac:dyDescent="0.25">
      <c r="A8" s="37">
        <v>4</v>
      </c>
      <c r="B8" s="38" t="s">
        <v>84</v>
      </c>
      <c r="C8" s="38" t="s">
        <v>85</v>
      </c>
      <c r="D8" s="39">
        <v>134719.96547000002</v>
      </c>
      <c r="E8" s="17"/>
      <c r="H8" s="17"/>
      <c r="I8" s="18"/>
    </row>
    <row r="9" spans="1:10" ht="33.75" customHeight="1" x14ac:dyDescent="0.25">
      <c r="A9" s="37">
        <v>5</v>
      </c>
      <c r="B9" s="38" t="s">
        <v>86</v>
      </c>
      <c r="C9" s="38" t="s">
        <v>87</v>
      </c>
      <c r="D9" s="39">
        <v>114387.06943999999</v>
      </c>
      <c r="E9" s="17"/>
      <c r="H9" s="17"/>
      <c r="I9" s="18"/>
    </row>
    <row r="10" spans="1:10" ht="33.75" customHeight="1" x14ac:dyDescent="0.25">
      <c r="A10" s="37">
        <v>6</v>
      </c>
      <c r="B10" s="38" t="s">
        <v>88</v>
      </c>
      <c r="C10" s="38" t="s">
        <v>89</v>
      </c>
      <c r="D10" s="39">
        <v>163493.78884999998</v>
      </c>
      <c r="E10" s="17"/>
      <c r="H10" s="17"/>
      <c r="I10" s="18"/>
    </row>
    <row r="11" spans="1:10" ht="33.75" customHeight="1" x14ac:dyDescent="0.25">
      <c r="A11" s="37">
        <v>7</v>
      </c>
      <c r="B11" s="38" t="s">
        <v>90</v>
      </c>
      <c r="C11" s="38" t="s">
        <v>91</v>
      </c>
      <c r="D11" s="39">
        <v>155293.37473000001</v>
      </c>
      <c r="E11" s="17"/>
      <c r="H11" s="17"/>
      <c r="I11" s="18"/>
    </row>
    <row r="12" spans="1:10" ht="33.75" customHeight="1" x14ac:dyDescent="0.25">
      <c r="A12" s="37">
        <v>8</v>
      </c>
      <c r="B12" s="38" t="s">
        <v>92</v>
      </c>
      <c r="C12" s="38" t="s">
        <v>93</v>
      </c>
      <c r="D12" s="39">
        <v>140049.97819999998</v>
      </c>
      <c r="E12" s="17"/>
      <c r="H12" s="17"/>
      <c r="I12" s="18"/>
    </row>
    <row r="13" spans="1:10" ht="33.75" customHeight="1" x14ac:dyDescent="0.25">
      <c r="A13" s="37">
        <v>9</v>
      </c>
      <c r="B13" s="38" t="s">
        <v>94</v>
      </c>
      <c r="C13" s="38" t="s">
        <v>95</v>
      </c>
      <c r="D13" s="39">
        <v>128447.37567000004</v>
      </c>
      <c r="E13" s="17"/>
      <c r="H13" s="17"/>
      <c r="I13" s="18"/>
    </row>
    <row r="14" spans="1:10" ht="33.75" customHeight="1" x14ac:dyDescent="0.25">
      <c r="A14" s="37">
        <v>10</v>
      </c>
      <c r="B14" s="38" t="s">
        <v>96</v>
      </c>
      <c r="C14" s="38" t="s">
        <v>97</v>
      </c>
      <c r="D14" s="39">
        <v>146509.04212999999</v>
      </c>
      <c r="E14" s="17"/>
      <c r="H14" s="17"/>
      <c r="I14" s="18"/>
    </row>
    <row r="15" spans="1:10" ht="33.75" customHeight="1" x14ac:dyDescent="0.25">
      <c r="A15" s="37">
        <v>11</v>
      </c>
      <c r="B15" s="38" t="s">
        <v>98</v>
      </c>
      <c r="C15" s="38" t="s">
        <v>99</v>
      </c>
      <c r="D15" s="39">
        <v>119405.43244000003</v>
      </c>
      <c r="E15" s="17"/>
      <c r="H15" s="17"/>
      <c r="I15" s="18"/>
    </row>
    <row r="16" spans="1:10" ht="33.75" customHeight="1" x14ac:dyDescent="0.25">
      <c r="A16" s="37">
        <v>12</v>
      </c>
      <c r="B16" s="38" t="s">
        <v>100</v>
      </c>
      <c r="C16" s="38" t="s">
        <v>101</v>
      </c>
      <c r="D16" s="39">
        <v>141219.91138999999</v>
      </c>
      <c r="E16" s="17"/>
      <c r="H16" s="17"/>
      <c r="I16" s="18"/>
    </row>
    <row r="17" spans="1:9" ht="33.75" customHeight="1" thickBot="1" x14ac:dyDescent="0.3">
      <c r="A17" s="40">
        <v>13</v>
      </c>
      <c r="B17" s="41" t="s">
        <v>102</v>
      </c>
      <c r="C17" s="41" t="s">
        <v>103</v>
      </c>
      <c r="D17" s="42">
        <v>177879.11291</v>
      </c>
      <c r="E17" s="17"/>
      <c r="H17" s="17"/>
      <c r="I17" s="18"/>
    </row>
    <row r="19" spans="1:9" x14ac:dyDescent="0.25">
      <c r="D19" s="17"/>
    </row>
    <row r="20" spans="1:9" x14ac:dyDescent="0.25">
      <c r="D20" s="20"/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0"/>
  <sheetViews>
    <sheetView workbookViewId="0">
      <selection activeCell="B5" sqref="B5"/>
    </sheetView>
  </sheetViews>
  <sheetFormatPr defaultRowHeight="15.75" x14ac:dyDescent="0.25"/>
  <cols>
    <col min="1" max="1" width="6.5703125" style="52" customWidth="1"/>
    <col min="2" max="2" width="35.7109375" style="54" customWidth="1"/>
    <col min="3" max="3" width="31" style="54" customWidth="1"/>
    <col min="4" max="4" width="22.140625" style="53" customWidth="1"/>
    <col min="5" max="5" width="14.28515625" style="54" customWidth="1"/>
    <col min="6" max="6" width="12.42578125" style="54" bestFit="1" customWidth="1"/>
    <col min="7" max="16384" width="9.140625" style="54"/>
  </cols>
  <sheetData>
    <row r="1" spans="1:6" ht="50.25" customHeight="1" x14ac:dyDescent="0.25">
      <c r="A1" s="87" t="s">
        <v>260</v>
      </c>
      <c r="B1" s="87"/>
      <c r="C1" s="87"/>
      <c r="D1" s="87"/>
    </row>
    <row r="2" spans="1:6" ht="16.5" thickBot="1" x14ac:dyDescent="0.3"/>
    <row r="3" spans="1:6" ht="54" customHeight="1" thickBot="1" x14ac:dyDescent="0.3">
      <c r="A3" s="43" t="s">
        <v>30</v>
      </c>
      <c r="B3" s="44" t="s">
        <v>137</v>
      </c>
      <c r="C3" s="44" t="s">
        <v>104</v>
      </c>
      <c r="D3" s="63" t="s">
        <v>259</v>
      </c>
    </row>
    <row r="4" spans="1:6" s="73" customFormat="1" ht="26.25" customHeight="1" thickBot="1" x14ac:dyDescent="0.3">
      <c r="A4" s="43"/>
      <c r="B4" s="72" t="s">
        <v>105</v>
      </c>
      <c r="C4" s="72" t="s">
        <v>106</v>
      </c>
      <c r="D4" s="63">
        <f>+D5+D6+D7+D8</f>
        <v>3626626.8969799997</v>
      </c>
      <c r="F4" s="80"/>
    </row>
    <row r="5" spans="1:6" ht="31.5" x14ac:dyDescent="0.25">
      <c r="A5" s="60">
        <v>1</v>
      </c>
      <c r="B5" s="61" t="s">
        <v>107</v>
      </c>
      <c r="C5" s="61" t="s">
        <v>108</v>
      </c>
      <c r="D5" s="62">
        <v>1508792.94992</v>
      </c>
    </row>
    <row r="6" spans="1:6" ht="47.25" x14ac:dyDescent="0.25">
      <c r="A6" s="55">
        <v>2</v>
      </c>
      <c r="B6" s="56" t="s">
        <v>109</v>
      </c>
      <c r="C6" s="56" t="s">
        <v>110</v>
      </c>
      <c r="D6" s="57">
        <v>279466.86998000002</v>
      </c>
    </row>
    <row r="7" spans="1:6" x14ac:dyDescent="0.25">
      <c r="A7" s="55">
        <v>3</v>
      </c>
      <c r="B7" s="56" t="s">
        <v>111</v>
      </c>
      <c r="C7" s="56" t="s">
        <v>112</v>
      </c>
      <c r="D7" s="57">
        <v>148584.52757000001</v>
      </c>
    </row>
    <row r="8" spans="1:6" x14ac:dyDescent="0.25">
      <c r="A8" s="55">
        <v>4</v>
      </c>
      <c r="B8" s="56" t="s">
        <v>113</v>
      </c>
      <c r="C8" s="56" t="s">
        <v>114</v>
      </c>
      <c r="D8" s="57">
        <f>+SUM(D10:D20)</f>
        <v>1689782.5495099996</v>
      </c>
      <c r="E8" s="81"/>
    </row>
    <row r="9" spans="1:6" x14ac:dyDescent="0.25">
      <c r="A9" s="55"/>
      <c r="B9" s="82" t="s">
        <v>115</v>
      </c>
      <c r="C9" s="82" t="s">
        <v>116</v>
      </c>
      <c r="D9" s="57"/>
    </row>
    <row r="10" spans="1:6" x14ac:dyDescent="0.25">
      <c r="A10" s="55">
        <v>4.0999999999999996</v>
      </c>
      <c r="B10" s="56" t="s">
        <v>117</v>
      </c>
      <c r="C10" s="56" t="s">
        <v>118</v>
      </c>
      <c r="D10" s="57">
        <v>812.09242000000006</v>
      </c>
    </row>
    <row r="11" spans="1:6" x14ac:dyDescent="0.25">
      <c r="A11" s="55">
        <v>4.2</v>
      </c>
      <c r="B11" s="56" t="s">
        <v>119</v>
      </c>
      <c r="C11" s="56" t="s">
        <v>120</v>
      </c>
      <c r="D11" s="57">
        <v>330259.94588000001</v>
      </c>
    </row>
    <row r="12" spans="1:6" x14ac:dyDescent="0.25">
      <c r="A12" s="55">
        <v>4.3</v>
      </c>
      <c r="B12" s="56" t="s">
        <v>121</v>
      </c>
      <c r="C12" s="56" t="s">
        <v>122</v>
      </c>
      <c r="D12" s="57">
        <v>121341.84037999999</v>
      </c>
    </row>
    <row r="13" spans="1:6" x14ac:dyDescent="0.25">
      <c r="A13" s="55">
        <v>4.4000000000000004</v>
      </c>
      <c r="B13" s="56" t="s">
        <v>123</v>
      </c>
      <c r="C13" s="56" t="s">
        <v>124</v>
      </c>
      <c r="D13" s="57">
        <v>101975.58209000001</v>
      </c>
    </row>
    <row r="14" spans="1:6" ht="78.75" x14ac:dyDescent="0.25">
      <c r="A14" s="55">
        <v>4.5</v>
      </c>
      <c r="B14" s="56" t="s">
        <v>125</v>
      </c>
      <c r="C14" s="56" t="s">
        <v>126</v>
      </c>
      <c r="D14" s="57">
        <v>62117.579960000003</v>
      </c>
    </row>
    <row r="15" spans="1:6" x14ac:dyDescent="0.25">
      <c r="A15" s="55">
        <v>4.5999999999999996</v>
      </c>
      <c r="B15" s="56" t="s">
        <v>127</v>
      </c>
      <c r="C15" s="56" t="s">
        <v>128</v>
      </c>
      <c r="D15" s="57">
        <v>12241.303230000001</v>
      </c>
    </row>
    <row r="16" spans="1:6" ht="31.5" x14ac:dyDescent="0.25">
      <c r="A16" s="55">
        <v>4.7</v>
      </c>
      <c r="B16" s="56" t="s">
        <v>129</v>
      </c>
      <c r="C16" s="56" t="s">
        <v>130</v>
      </c>
      <c r="D16" s="57">
        <v>144638.77247</v>
      </c>
    </row>
    <row r="17" spans="1:4" x14ac:dyDescent="0.25">
      <c r="A17" s="55">
        <v>4.8</v>
      </c>
      <c r="B17" s="56" t="s">
        <v>131</v>
      </c>
      <c r="C17" s="56" t="s">
        <v>132</v>
      </c>
      <c r="D17" s="57">
        <v>2122.3575799999999</v>
      </c>
    </row>
    <row r="18" spans="1:4" x14ac:dyDescent="0.25">
      <c r="A18" s="55">
        <v>4.9000000000000004</v>
      </c>
      <c r="B18" s="56" t="s">
        <v>133</v>
      </c>
      <c r="C18" s="56" t="s">
        <v>134</v>
      </c>
      <c r="D18" s="57">
        <v>70938.22249</v>
      </c>
    </row>
    <row r="19" spans="1:4" x14ac:dyDescent="0.25">
      <c r="A19" s="64">
        <v>4.0999999999999996</v>
      </c>
      <c r="B19" s="56" t="s">
        <v>135</v>
      </c>
      <c r="C19" s="56" t="s">
        <v>136</v>
      </c>
      <c r="D19" s="57">
        <v>228401.99299999999</v>
      </c>
    </row>
    <row r="20" spans="1:4" ht="16.5" thickBot="1" x14ac:dyDescent="0.3">
      <c r="A20" s="65">
        <v>4.1100000000000003</v>
      </c>
      <c r="B20" s="58" t="s">
        <v>113</v>
      </c>
      <c r="C20" s="58" t="s">
        <v>114</v>
      </c>
      <c r="D20" s="59">
        <v>614932.86000999971</v>
      </c>
    </row>
  </sheetData>
  <mergeCells count="1">
    <mergeCell ref="A1:D1"/>
  </mergeCell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2"/>
  <sheetViews>
    <sheetView showGridLines="0" tabSelected="1" view="pageBreakPreview" zoomScaleNormal="100" zoomScaleSheetLayoutView="100" workbookViewId="0">
      <pane xSplit="2" ySplit="3" topLeftCell="C31" activePane="bottomRight" state="frozen"/>
      <selection sqref="A1:C1"/>
      <selection pane="topRight" sqref="A1:C1"/>
      <selection pane="bottomLeft" sqref="A1:C1"/>
      <selection pane="bottomRight" activeCell="B38" sqref="B38"/>
    </sheetView>
  </sheetViews>
  <sheetFormatPr defaultRowHeight="15.75" x14ac:dyDescent="0.25"/>
  <cols>
    <col min="1" max="1" width="7.42578125" style="4" customWidth="1"/>
    <col min="2" max="2" width="84.7109375" style="2" customWidth="1"/>
    <col min="3" max="3" width="18.7109375" style="3" bestFit="1" customWidth="1"/>
    <col min="4" max="16384" width="9.140625" style="1"/>
  </cols>
  <sheetData>
    <row r="1" spans="1:3" ht="63" customHeight="1" x14ac:dyDescent="0.25">
      <c r="A1" s="102" t="s">
        <v>267</v>
      </c>
      <c r="B1" s="102"/>
      <c r="C1" s="102"/>
    </row>
    <row r="2" spans="1:3" ht="16.5" thickBot="1" x14ac:dyDescent="0.3"/>
    <row r="3" spans="1:3" ht="54.75" customHeight="1" thickBot="1" x14ac:dyDescent="0.3">
      <c r="A3" s="21" t="s">
        <v>30</v>
      </c>
      <c r="B3" s="22" t="s">
        <v>32</v>
      </c>
      <c r="C3" s="23" t="s">
        <v>296</v>
      </c>
    </row>
    <row r="4" spans="1:3" s="2" customFormat="1" x14ac:dyDescent="0.2">
      <c r="A4" s="9">
        <v>1</v>
      </c>
      <c r="B4" s="10" t="s">
        <v>0</v>
      </c>
      <c r="C4" s="11">
        <v>126886.67150835002</v>
      </c>
    </row>
    <row r="5" spans="1:3" s="2" customFormat="1" x14ac:dyDescent="0.2">
      <c r="A5" s="5">
        <f>1+A4</f>
        <v>2</v>
      </c>
      <c r="B5" s="6" t="s">
        <v>1</v>
      </c>
      <c r="C5" s="7">
        <v>11984.19895</v>
      </c>
    </row>
    <row r="6" spans="1:3" s="2" customFormat="1" ht="31.5" x14ac:dyDescent="0.2">
      <c r="A6" s="5">
        <f t="shared" ref="A6:A41" si="0">1+A5</f>
        <v>3</v>
      </c>
      <c r="B6" s="6" t="s">
        <v>2</v>
      </c>
      <c r="C6" s="7">
        <v>2499.8145195000002</v>
      </c>
    </row>
    <row r="7" spans="1:3" s="2" customFormat="1" ht="22.5" customHeight="1" x14ac:dyDescent="0.2">
      <c r="A7" s="5">
        <f t="shared" si="0"/>
        <v>4</v>
      </c>
      <c r="B7" s="6" t="s">
        <v>3</v>
      </c>
      <c r="C7" s="7">
        <v>423430.51798176992</v>
      </c>
    </row>
    <row r="8" spans="1:3" s="2" customFormat="1" ht="22.5" customHeight="1" x14ac:dyDescent="0.2">
      <c r="A8" s="5">
        <f t="shared" si="0"/>
        <v>5</v>
      </c>
      <c r="B8" s="6" t="s">
        <v>4</v>
      </c>
      <c r="C8" s="7">
        <v>26419.559584719998</v>
      </c>
    </row>
    <row r="9" spans="1:3" s="2" customFormat="1" ht="22.5" customHeight="1" x14ac:dyDescent="0.2">
      <c r="A9" s="5">
        <f t="shared" si="0"/>
        <v>6</v>
      </c>
      <c r="B9" s="6" t="s">
        <v>5</v>
      </c>
      <c r="C9" s="7">
        <v>22892.67749821</v>
      </c>
    </row>
    <row r="10" spans="1:3" s="2" customFormat="1" ht="22.5" customHeight="1" x14ac:dyDescent="0.2">
      <c r="A10" s="5">
        <f t="shared" si="0"/>
        <v>7</v>
      </c>
      <c r="B10" s="6" t="s">
        <v>6</v>
      </c>
      <c r="C10" s="7">
        <v>122341.81891401998</v>
      </c>
    </row>
    <row r="11" spans="1:3" s="2" customFormat="1" ht="22.5" customHeight="1" x14ac:dyDescent="0.2">
      <c r="A11" s="5">
        <f t="shared" si="0"/>
        <v>8</v>
      </c>
      <c r="B11" s="6" t="s">
        <v>7</v>
      </c>
      <c r="C11" s="7">
        <v>2301.0431156</v>
      </c>
    </row>
    <row r="12" spans="1:3" s="2" customFormat="1" ht="22.5" customHeight="1" collapsed="1" x14ac:dyDescent="0.2">
      <c r="A12" s="5">
        <f t="shared" si="0"/>
        <v>9</v>
      </c>
      <c r="B12" s="6" t="s">
        <v>8</v>
      </c>
      <c r="C12" s="7">
        <v>374262.45713931991</v>
      </c>
    </row>
    <row r="13" spans="1:3" s="2" customFormat="1" collapsed="1" x14ac:dyDescent="0.2">
      <c r="A13" s="5">
        <f t="shared" si="0"/>
        <v>10</v>
      </c>
      <c r="B13" s="6" t="s">
        <v>9</v>
      </c>
      <c r="C13" s="7">
        <v>122268.16700100001</v>
      </c>
    </row>
    <row r="14" spans="1:3" s="2" customFormat="1" ht="31.5" collapsed="1" x14ac:dyDescent="0.2">
      <c r="A14" s="5">
        <f t="shared" si="0"/>
        <v>11</v>
      </c>
      <c r="B14" s="6" t="s">
        <v>10</v>
      </c>
      <c r="C14" s="7">
        <v>17596.737310500001</v>
      </c>
    </row>
    <row r="15" spans="1:3" s="2" customFormat="1" collapsed="1" x14ac:dyDescent="0.2">
      <c r="A15" s="5">
        <f t="shared" si="0"/>
        <v>12</v>
      </c>
      <c r="B15" s="6" t="s">
        <v>11</v>
      </c>
      <c r="C15" s="7">
        <v>4526.14009412</v>
      </c>
    </row>
    <row r="16" spans="1:3" s="2" customFormat="1" x14ac:dyDescent="0.2">
      <c r="A16" s="5">
        <f t="shared" si="0"/>
        <v>13</v>
      </c>
      <c r="B16" s="6" t="s">
        <v>12</v>
      </c>
      <c r="C16" s="7">
        <v>3050.05997002</v>
      </c>
    </row>
    <row r="17" spans="1:3" s="2" customFormat="1" collapsed="1" x14ac:dyDescent="0.2">
      <c r="A17" s="5">
        <f t="shared" si="0"/>
        <v>14</v>
      </c>
      <c r="B17" s="6" t="s">
        <v>13</v>
      </c>
      <c r="C17" s="7">
        <v>3186.6852222000002</v>
      </c>
    </row>
    <row r="18" spans="1:3" s="2" customFormat="1" collapsed="1" x14ac:dyDescent="0.2">
      <c r="A18" s="5">
        <f t="shared" si="0"/>
        <v>15</v>
      </c>
      <c r="B18" s="6" t="s">
        <v>14</v>
      </c>
      <c r="C18" s="7">
        <v>982.70327800000007</v>
      </c>
    </row>
    <row r="19" spans="1:3" s="2" customFormat="1" x14ac:dyDescent="0.2">
      <c r="A19" s="5">
        <f t="shared" si="0"/>
        <v>16</v>
      </c>
      <c r="B19" s="6" t="s">
        <v>15</v>
      </c>
      <c r="C19" s="7">
        <v>43.248384000000009</v>
      </c>
    </row>
    <row r="20" spans="1:3" s="2" customFormat="1" x14ac:dyDescent="0.2">
      <c r="A20" s="5">
        <f t="shared" si="0"/>
        <v>17</v>
      </c>
      <c r="B20" s="6" t="s">
        <v>16</v>
      </c>
      <c r="C20" s="7">
        <v>997.90906734999987</v>
      </c>
    </row>
    <row r="21" spans="1:3" s="2" customFormat="1" x14ac:dyDescent="0.2">
      <c r="A21" s="5">
        <f t="shared" si="0"/>
        <v>18</v>
      </c>
      <c r="B21" s="8" t="s">
        <v>17</v>
      </c>
      <c r="C21" s="7">
        <v>4226.049438340001</v>
      </c>
    </row>
    <row r="22" spans="1:3" s="2" customFormat="1" x14ac:dyDescent="0.2">
      <c r="A22" s="5">
        <f t="shared" si="0"/>
        <v>19</v>
      </c>
      <c r="B22" s="6" t="s">
        <v>18</v>
      </c>
      <c r="C22" s="7">
        <v>1365.4350652400001</v>
      </c>
    </row>
    <row r="23" spans="1:3" s="2" customFormat="1" x14ac:dyDescent="0.2">
      <c r="A23" s="5">
        <f t="shared" si="0"/>
        <v>20</v>
      </c>
      <c r="B23" s="6" t="s">
        <v>19</v>
      </c>
      <c r="C23" s="7">
        <v>3720.2069722600004</v>
      </c>
    </row>
    <row r="24" spans="1:3" s="2" customFormat="1" x14ac:dyDescent="0.2">
      <c r="A24" s="5">
        <f t="shared" si="0"/>
        <v>21</v>
      </c>
      <c r="B24" s="6" t="s">
        <v>20</v>
      </c>
      <c r="C24" s="7">
        <v>3896.6854411299996</v>
      </c>
    </row>
    <row r="25" spans="1:3" s="2" customFormat="1" ht="31.5" x14ac:dyDescent="0.2">
      <c r="A25" s="5">
        <f t="shared" si="0"/>
        <v>22</v>
      </c>
      <c r="B25" s="6" t="s">
        <v>21</v>
      </c>
      <c r="C25" s="7">
        <v>10394.3103321</v>
      </c>
    </row>
    <row r="26" spans="1:3" s="2" customFormat="1" ht="31.5" x14ac:dyDescent="0.2">
      <c r="A26" s="5">
        <f t="shared" si="0"/>
        <v>23</v>
      </c>
      <c r="B26" s="6" t="s">
        <v>297</v>
      </c>
      <c r="C26" s="7">
        <v>116599.43063146</v>
      </c>
    </row>
    <row r="27" spans="1:3" s="2" customFormat="1" ht="31.5" x14ac:dyDescent="0.2">
      <c r="A27" s="5">
        <f t="shared" si="0"/>
        <v>24</v>
      </c>
      <c r="B27" s="6" t="s">
        <v>33</v>
      </c>
      <c r="C27" s="7">
        <v>3321.1394789000001</v>
      </c>
    </row>
    <row r="28" spans="1:3" s="2" customFormat="1" x14ac:dyDescent="0.2">
      <c r="A28" s="5">
        <f t="shared" si="0"/>
        <v>25</v>
      </c>
      <c r="B28" s="6" t="s">
        <v>22</v>
      </c>
      <c r="C28" s="7">
        <v>230015.82556309999</v>
      </c>
    </row>
    <row r="29" spans="1:3" s="2" customFormat="1" ht="31.5" x14ac:dyDescent="0.2">
      <c r="A29" s="5">
        <f t="shared" si="0"/>
        <v>26</v>
      </c>
      <c r="B29" s="6" t="s">
        <v>34</v>
      </c>
      <c r="C29" s="7">
        <v>9442.1361346799986</v>
      </c>
    </row>
    <row r="30" spans="1:3" s="2" customFormat="1" x14ac:dyDescent="0.2">
      <c r="A30" s="5">
        <f t="shared" si="0"/>
        <v>27</v>
      </c>
      <c r="B30" s="6" t="s">
        <v>252</v>
      </c>
      <c r="C30" s="7">
        <v>1313.626526</v>
      </c>
    </row>
    <row r="31" spans="1:3" s="2" customFormat="1" x14ac:dyDescent="0.2">
      <c r="A31" s="5">
        <f t="shared" si="0"/>
        <v>28</v>
      </c>
      <c r="B31" s="6" t="s">
        <v>35</v>
      </c>
      <c r="C31" s="7">
        <v>864.54553199999998</v>
      </c>
    </row>
    <row r="32" spans="1:3" s="2" customFormat="1" x14ac:dyDescent="0.2">
      <c r="A32" s="5">
        <f t="shared" si="0"/>
        <v>29</v>
      </c>
      <c r="B32" s="6" t="s">
        <v>23</v>
      </c>
      <c r="C32" s="7">
        <v>2726.1082859999997</v>
      </c>
    </row>
    <row r="33" spans="1:3" s="2" customFormat="1" x14ac:dyDescent="0.2">
      <c r="A33" s="5">
        <f t="shared" si="0"/>
        <v>30</v>
      </c>
      <c r="B33" s="6" t="s">
        <v>295</v>
      </c>
      <c r="C33" s="7">
        <v>421.43180000000001</v>
      </c>
    </row>
    <row r="34" spans="1:3" s="2" customFormat="1" x14ac:dyDescent="0.2">
      <c r="A34" s="5">
        <f t="shared" si="0"/>
        <v>31</v>
      </c>
      <c r="B34" s="6" t="s">
        <v>24</v>
      </c>
      <c r="C34" s="7">
        <v>2007.4082202499999</v>
      </c>
    </row>
    <row r="35" spans="1:3" s="2" customFormat="1" x14ac:dyDescent="0.2">
      <c r="A35" s="5">
        <f t="shared" si="0"/>
        <v>32</v>
      </c>
      <c r="B35" s="6" t="s">
        <v>25</v>
      </c>
      <c r="C35" s="7">
        <v>17452.836480579997</v>
      </c>
    </row>
    <row r="36" spans="1:3" s="2" customFormat="1" x14ac:dyDescent="0.2">
      <c r="A36" s="5">
        <f t="shared" si="0"/>
        <v>33</v>
      </c>
      <c r="B36" s="6" t="s">
        <v>26</v>
      </c>
      <c r="C36" s="7">
        <v>12944.979598</v>
      </c>
    </row>
    <row r="37" spans="1:3" s="2" customFormat="1" ht="31.5" x14ac:dyDescent="0.2">
      <c r="A37" s="5">
        <f t="shared" si="0"/>
        <v>34</v>
      </c>
      <c r="B37" s="6" t="s">
        <v>27</v>
      </c>
      <c r="C37" s="7">
        <v>2948.9099495</v>
      </c>
    </row>
    <row r="38" spans="1:3" s="2" customFormat="1" x14ac:dyDescent="0.2">
      <c r="A38" s="5">
        <f t="shared" si="0"/>
        <v>35</v>
      </c>
      <c r="B38" s="6" t="s">
        <v>28</v>
      </c>
      <c r="C38" s="7">
        <v>58416.706818829996</v>
      </c>
    </row>
    <row r="39" spans="1:3" s="2" customFormat="1" x14ac:dyDescent="0.2">
      <c r="A39" s="5">
        <f t="shared" si="0"/>
        <v>36</v>
      </c>
      <c r="B39" s="6" t="s">
        <v>29</v>
      </c>
      <c r="C39" s="7">
        <v>4885.0436592500009</v>
      </c>
    </row>
    <row r="40" spans="1:3" s="2" customFormat="1" ht="31.5" x14ac:dyDescent="0.2">
      <c r="A40" s="5">
        <f t="shared" si="0"/>
        <v>37</v>
      </c>
      <c r="B40" s="6" t="s">
        <v>253</v>
      </c>
      <c r="C40" s="7">
        <v>87.197083000000006</v>
      </c>
    </row>
    <row r="41" spans="1:3" s="2" customFormat="1" ht="16.5" thickBot="1" x14ac:dyDescent="0.25">
      <c r="A41" s="5">
        <f t="shared" si="0"/>
        <v>38</v>
      </c>
      <c r="B41" s="6" t="s">
        <v>298</v>
      </c>
      <c r="C41" s="7">
        <v>100</v>
      </c>
    </row>
    <row r="42" spans="1:3" s="4" customFormat="1" ht="31.5" customHeight="1" thickBot="1" x14ac:dyDescent="0.25">
      <c r="A42" s="100" t="s">
        <v>31</v>
      </c>
      <c r="B42" s="101"/>
      <c r="C42" s="24">
        <f>SUM(C4:C41)</f>
        <v>1752820.4225492992</v>
      </c>
    </row>
  </sheetData>
  <mergeCells count="2">
    <mergeCell ref="A42:B42"/>
    <mergeCell ref="A1:C1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Даромад</vt:lpstr>
      <vt:lpstr>даромад худуд</vt:lpstr>
      <vt:lpstr>Трансферт</vt:lpstr>
      <vt:lpstr>Харажат соҳа</vt:lpstr>
      <vt:lpstr>харажат худуд</vt:lpstr>
      <vt:lpstr>Тасниф</vt:lpstr>
      <vt:lpstr>Худудий вилоят</vt:lpstr>
      <vt:lpstr>Даромад!Заголовки_для_печати</vt:lpstr>
      <vt:lpstr>'Харажат соҳа'!Заголовки_для_печати</vt:lpstr>
      <vt:lpstr>'Худудий вилоят'!Заголовки_для_печати</vt:lpstr>
      <vt:lpstr>Даромад!Область_печати</vt:lpstr>
      <vt:lpstr>'даромад худуд'!Область_печати</vt:lpstr>
      <vt:lpstr>Трансферт!Область_печати</vt:lpstr>
      <vt:lpstr>'Харажат соҳа'!Область_печати</vt:lpstr>
      <vt:lpstr>'харажат худуд'!Область_печати</vt:lpstr>
      <vt:lpstr>'Худудий вилоят'!Область_печати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 Rahimov</dc:creator>
  <cp:lastModifiedBy>Ulugbek Rahimov</cp:lastModifiedBy>
  <cp:lastPrinted>2021-10-11T10:32:40Z</cp:lastPrinted>
  <dcterms:created xsi:type="dcterms:W3CDTF">2021-07-09T14:56:24Z</dcterms:created>
  <dcterms:modified xsi:type="dcterms:W3CDTF">2021-10-11T10:32:42Z</dcterms:modified>
</cp:coreProperties>
</file>